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ride.irmak\Desktop\2022 KİTAP - excel\"/>
    </mc:Choice>
  </mc:AlternateContent>
  <bookViews>
    <workbookView xWindow="-120" yWindow="-120" windowWidth="29040" windowHeight="15840" activeTab="9"/>
  </bookViews>
  <sheets>
    <sheet name="içindekiler" sheetId="6" r:id="rId1"/>
    <sheet name="1" sheetId="22" r:id="rId2"/>
    <sheet name="2" sheetId="11" r:id="rId3"/>
    <sheet name="3" sheetId="12" r:id="rId4"/>
    <sheet name="4 " sheetId="27" r:id="rId5"/>
    <sheet name="5" sheetId="28" r:id="rId6"/>
    <sheet name="6" sheetId="29" r:id="rId7"/>
    <sheet name="7" sheetId="1" r:id="rId8"/>
    <sheet name="8" sheetId="23" r:id="rId9"/>
    <sheet name="9" sheetId="26" r:id="rId10"/>
  </sheets>
  <definedNames>
    <definedName name="_xlnm._FilterDatabase" localSheetId="1" hidden="1">'1'!$E$1:$E$514</definedName>
    <definedName name="_xlnm._FilterDatabase" localSheetId="3" hidden="1">'3'!$A$47:$O$81</definedName>
    <definedName name="_xlnm._FilterDatabase" localSheetId="6" hidden="1">'6'!$A$44:$O$78</definedName>
    <definedName name="_xlnm._FilterDatabase" localSheetId="9" hidden="1">'9'!$D$1:$D$671</definedName>
    <definedName name="Ad">#REF!</definedName>
    <definedName name="BaslaSatir">#REF!</definedName>
    <definedName name="Baslik">#REF!</definedName>
    <definedName name="ButceAy">#REF!</definedName>
    <definedName name="ButceTur">#REF!</definedName>
    <definedName name="ButceTuru">#REF!</definedName>
    <definedName name="ButceYil">#REF!</definedName>
    <definedName name="Derece">#REF!</definedName>
    <definedName name="Donem">#REF!</definedName>
    <definedName name="DonemAd">#REF!</definedName>
    <definedName name="Hizmet">#REF!</definedName>
    <definedName name="Il">#REF!</definedName>
    <definedName name="Istihdam">#REF!</definedName>
    <definedName name="Kod">#REF!</definedName>
    <definedName name="Kurum">#REF!</definedName>
    <definedName name="KurumAd">#REF!</definedName>
    <definedName name="KurumKod">#REF!</definedName>
    <definedName name="SatirBaslik">#REF!</definedName>
    <definedName name="SatirBaslik1">#REF!</definedName>
    <definedName name="SatirBaslik2">#REF!</definedName>
    <definedName name="SatirBaslik3">#REF!</definedName>
    <definedName name="Sozlesme">#REF!</definedName>
    <definedName name="SutunBaslik">#REF!</definedName>
    <definedName name="SutunBaslik1">#REF!</definedName>
    <definedName name="SutunBaslik2">#REF!</definedName>
    <definedName name="SutunBaslik3">#REF!</definedName>
    <definedName name="Teskilat">#REF!</definedName>
    <definedName name="Unvan">#REF!</definedName>
    <definedName name="_xlnm.Print_Area" localSheetId="0">içindekiler!$A$1:$C$51</definedName>
    <definedName name="Yil">#REF!</definedName>
  </definedNames>
  <calcPr calcId="162913"/>
</workbook>
</file>

<file path=xl/calcChain.xml><?xml version="1.0" encoding="utf-8"?>
<calcChain xmlns="http://schemas.openxmlformats.org/spreadsheetml/2006/main">
  <c r="F66" i="22" l="1"/>
  <c r="F130" i="27" l="1"/>
  <c r="F131" i="27"/>
  <c r="F128" i="27"/>
  <c r="F129" i="27"/>
  <c r="M17" i="26" l="1"/>
  <c r="M15" i="26"/>
  <c r="M16" i="26"/>
  <c r="M14" i="26"/>
  <c r="F268" i="26"/>
  <c r="G17" i="26"/>
  <c r="G18" i="26"/>
  <c r="G20" i="26"/>
  <c r="G21" i="26"/>
  <c r="G22" i="26"/>
  <c r="F414" i="22"/>
  <c r="F493" i="27"/>
  <c r="F494" i="27"/>
  <c r="F491" i="27"/>
  <c r="F492" i="27"/>
  <c r="F448" i="27"/>
  <c r="F449" i="27"/>
  <c r="F412" i="27"/>
  <c r="F413" i="27"/>
  <c r="F371" i="27"/>
  <c r="F372" i="27"/>
  <c r="F369" i="27"/>
  <c r="F370" i="27"/>
  <c r="F335" i="27"/>
  <c r="F336" i="27"/>
  <c r="F319" i="27"/>
  <c r="F320" i="27"/>
  <c r="F321" i="27"/>
  <c r="F322" i="27"/>
  <c r="F269" i="27"/>
  <c r="F270" i="27"/>
  <c r="F252" i="27"/>
  <c r="F95" i="27"/>
  <c r="F96" i="27"/>
  <c r="F39" i="27"/>
  <c r="F40" i="27"/>
  <c r="F41" i="27"/>
  <c r="F42" i="27"/>
  <c r="H99" i="29"/>
  <c r="G99" i="29"/>
  <c r="F99" i="29"/>
  <c r="J101" i="12"/>
  <c r="E102" i="12"/>
  <c r="D26" i="11"/>
  <c r="E492" i="22"/>
  <c r="F484" i="22"/>
  <c r="F485" i="22"/>
  <c r="F486" i="22"/>
  <c r="F487" i="22"/>
  <c r="F488" i="22"/>
  <c r="F489" i="22"/>
  <c r="F444" i="22"/>
  <c r="F445" i="22"/>
  <c r="F446" i="22"/>
  <c r="F447" i="22"/>
  <c r="F406" i="22"/>
  <c r="F407" i="22"/>
  <c r="F364" i="22"/>
  <c r="F365" i="22"/>
  <c r="F366" i="22"/>
  <c r="F367" i="22"/>
  <c r="F368" i="22"/>
  <c r="F369" i="22"/>
  <c r="F370" i="22"/>
  <c r="F371" i="22"/>
  <c r="F334" i="22"/>
  <c r="F335" i="22"/>
  <c r="F315" i="22"/>
  <c r="F316" i="22"/>
  <c r="F317" i="22"/>
  <c r="F318" i="22"/>
  <c r="F273" i="22"/>
  <c r="F274" i="22"/>
  <c r="F124" i="22"/>
  <c r="F125" i="22"/>
  <c r="F94" i="22"/>
  <c r="F11" i="22"/>
  <c r="F12" i="22"/>
  <c r="F13" i="22"/>
  <c r="F14" i="22"/>
  <c r="F15" i="22"/>
  <c r="F16" i="22"/>
  <c r="M3" i="26"/>
  <c r="D499" i="27"/>
  <c r="D26" i="28"/>
  <c r="E6" i="29"/>
  <c r="E7" i="29"/>
  <c r="E8" i="29"/>
  <c r="E9" i="29"/>
  <c r="E10" i="29"/>
  <c r="E11" i="29"/>
  <c r="E12" i="29"/>
  <c r="E13" i="29"/>
  <c r="E14" i="29"/>
  <c r="E15" i="29"/>
  <c r="E16" i="29"/>
  <c r="E17" i="29"/>
  <c r="E18" i="29"/>
  <c r="E19" i="29"/>
  <c r="E20" i="29"/>
  <c r="E21" i="29"/>
  <c r="E22" i="29"/>
  <c r="E23" i="29"/>
  <c r="E24" i="29"/>
  <c r="E25" i="29"/>
  <c r="E26" i="29"/>
  <c r="E27" i="29"/>
  <c r="E28" i="29"/>
  <c r="E29" i="29"/>
  <c r="E30" i="29"/>
  <c r="E31" i="29"/>
  <c r="E32" i="29"/>
  <c r="E33" i="29"/>
  <c r="E34" i="29"/>
  <c r="E35" i="29"/>
  <c r="E36" i="29"/>
  <c r="E37" i="29"/>
  <c r="E38" i="29"/>
  <c r="E5" i="29"/>
  <c r="F471" i="27" l="1"/>
  <c r="F472" i="27"/>
  <c r="F485" i="27"/>
  <c r="F486" i="27"/>
  <c r="F487" i="27"/>
  <c r="F488" i="27"/>
  <c r="F489" i="27"/>
  <c r="F490" i="27"/>
  <c r="F495" i="27"/>
  <c r="F496" i="27"/>
  <c r="F497" i="27"/>
  <c r="F498" i="27"/>
  <c r="F484" i="27"/>
  <c r="F483" i="27"/>
  <c r="F447" i="27"/>
  <c r="F446" i="27"/>
  <c r="F411" i="27"/>
  <c r="F410" i="27"/>
  <c r="F409" i="27"/>
  <c r="F408" i="27"/>
  <c r="F407" i="27"/>
  <c r="F406" i="27"/>
  <c r="F361" i="27"/>
  <c r="F362" i="27"/>
  <c r="F363" i="27"/>
  <c r="F364" i="27"/>
  <c r="F365" i="27"/>
  <c r="F366" i="27"/>
  <c r="F367" i="27"/>
  <c r="F368" i="27"/>
  <c r="F360" i="27"/>
  <c r="F359" i="27"/>
  <c r="F323" i="27"/>
  <c r="F324" i="27"/>
  <c r="F317" i="27"/>
  <c r="F318" i="27"/>
  <c r="F316" i="27"/>
  <c r="F315" i="27"/>
  <c r="F284" i="27"/>
  <c r="F283" i="27"/>
  <c r="F267" i="27"/>
  <c r="F268" i="27"/>
  <c r="F266" i="27"/>
  <c r="F265" i="27"/>
  <c r="F203" i="27"/>
  <c r="F204" i="27"/>
  <c r="F205" i="27"/>
  <c r="F206" i="27"/>
  <c r="F207" i="27"/>
  <c r="F208" i="27"/>
  <c r="F209" i="27"/>
  <c r="F210" i="27"/>
  <c r="F211" i="27"/>
  <c r="F212" i="27"/>
  <c r="F213" i="27"/>
  <c r="F214" i="27"/>
  <c r="F215" i="27"/>
  <c r="F216" i="27"/>
  <c r="F202" i="27"/>
  <c r="F201" i="27"/>
  <c r="F93" i="27" l="1"/>
  <c r="F94" i="27"/>
  <c r="F97" i="27"/>
  <c r="F98" i="27"/>
  <c r="F15" i="27"/>
  <c r="F16" i="27"/>
  <c r="B268" i="26" l="1"/>
  <c r="G268" i="26" l="1"/>
  <c r="L15" i="26"/>
  <c r="L16" i="26"/>
  <c r="M4" i="26"/>
  <c r="M8" i="26"/>
  <c r="M7" i="26"/>
  <c r="M6" i="26"/>
  <c r="D99" i="29" l="1"/>
  <c r="C99" i="29"/>
  <c r="B99" i="29"/>
  <c r="I98" i="29"/>
  <c r="K97" i="29"/>
  <c r="J97" i="29"/>
  <c r="I97" i="29"/>
  <c r="E97" i="29"/>
  <c r="K96" i="29"/>
  <c r="J96" i="29"/>
  <c r="I96" i="29"/>
  <c r="E96" i="29"/>
  <c r="K95" i="29"/>
  <c r="J95" i="29"/>
  <c r="I95" i="29"/>
  <c r="E95" i="29"/>
  <c r="K94" i="29"/>
  <c r="J94" i="29"/>
  <c r="I94" i="29"/>
  <c r="E94" i="29"/>
  <c r="K93" i="29"/>
  <c r="J93" i="29"/>
  <c r="I93" i="29"/>
  <c r="E93" i="29"/>
  <c r="K92" i="29"/>
  <c r="J92" i="29"/>
  <c r="I92" i="29"/>
  <c r="E92" i="29"/>
  <c r="K91" i="29"/>
  <c r="J91" i="29"/>
  <c r="I91" i="29"/>
  <c r="E91" i="29"/>
  <c r="K90" i="29"/>
  <c r="J90" i="29"/>
  <c r="I90" i="29"/>
  <c r="E90" i="29"/>
  <c r="K89" i="29"/>
  <c r="J89" i="29"/>
  <c r="I89" i="29"/>
  <c r="E89" i="29"/>
  <c r="K88" i="29"/>
  <c r="J88" i="29"/>
  <c r="I88" i="29"/>
  <c r="E88" i="29"/>
  <c r="K87" i="29"/>
  <c r="J87" i="29"/>
  <c r="I87" i="29"/>
  <c r="E87" i="29"/>
  <c r="K86" i="29"/>
  <c r="J86" i="29"/>
  <c r="I86" i="29"/>
  <c r="E86" i="29"/>
  <c r="K85" i="29"/>
  <c r="J85" i="29"/>
  <c r="I85" i="29"/>
  <c r="E85" i="29"/>
  <c r="K78" i="29"/>
  <c r="J78" i="29"/>
  <c r="I78" i="29"/>
  <c r="E78" i="29"/>
  <c r="K77" i="29"/>
  <c r="J77" i="29"/>
  <c r="I77" i="29"/>
  <c r="E77" i="29"/>
  <c r="K76" i="29"/>
  <c r="J76" i="29"/>
  <c r="I76" i="29"/>
  <c r="E76" i="29"/>
  <c r="K75" i="29"/>
  <c r="J75" i="29"/>
  <c r="I75" i="29"/>
  <c r="E75" i="29"/>
  <c r="K74" i="29"/>
  <c r="J74" i="29"/>
  <c r="I74" i="29"/>
  <c r="E74" i="29"/>
  <c r="K73" i="29"/>
  <c r="J73" i="29"/>
  <c r="I73" i="29"/>
  <c r="E73" i="29"/>
  <c r="K72" i="29"/>
  <c r="J72" i="29"/>
  <c r="I72" i="29"/>
  <c r="E72" i="29"/>
  <c r="K71" i="29"/>
  <c r="J71" i="29"/>
  <c r="I71" i="29"/>
  <c r="E71" i="29"/>
  <c r="K70" i="29"/>
  <c r="J70" i="29"/>
  <c r="I70" i="29"/>
  <c r="E70" i="29"/>
  <c r="K69" i="29"/>
  <c r="J69" i="29"/>
  <c r="I69" i="29"/>
  <c r="E69" i="29"/>
  <c r="K68" i="29"/>
  <c r="J68" i="29"/>
  <c r="I68" i="29"/>
  <c r="E68" i="29"/>
  <c r="K67" i="29"/>
  <c r="J67" i="29"/>
  <c r="I67" i="29"/>
  <c r="E67" i="29"/>
  <c r="K66" i="29"/>
  <c r="J66" i="29"/>
  <c r="I66" i="29"/>
  <c r="E66" i="29"/>
  <c r="K65" i="29"/>
  <c r="J65" i="29"/>
  <c r="I65" i="29"/>
  <c r="E65" i="29"/>
  <c r="K64" i="29"/>
  <c r="J64" i="29"/>
  <c r="I64" i="29"/>
  <c r="E64" i="29"/>
  <c r="K63" i="29"/>
  <c r="J63" i="29"/>
  <c r="I63" i="29"/>
  <c r="E63" i="29"/>
  <c r="K62" i="29"/>
  <c r="J62" i="29"/>
  <c r="I62" i="29"/>
  <c r="E62" i="29"/>
  <c r="K61" i="29"/>
  <c r="J61" i="29"/>
  <c r="I61" i="29"/>
  <c r="E61" i="29"/>
  <c r="K60" i="29"/>
  <c r="J60" i="29"/>
  <c r="I60" i="29"/>
  <c r="E60" i="29"/>
  <c r="K59" i="29"/>
  <c r="J59" i="29"/>
  <c r="I59" i="29"/>
  <c r="E59" i="29"/>
  <c r="K58" i="29"/>
  <c r="J58" i="29"/>
  <c r="I58" i="29"/>
  <c r="E58" i="29"/>
  <c r="K57" i="29"/>
  <c r="J57" i="29"/>
  <c r="I57" i="29"/>
  <c r="E57" i="29"/>
  <c r="K56" i="29"/>
  <c r="J56" i="29"/>
  <c r="I56" i="29"/>
  <c r="E56" i="29"/>
  <c r="K55" i="29"/>
  <c r="J55" i="29"/>
  <c r="I55" i="29"/>
  <c r="E55" i="29"/>
  <c r="K54" i="29"/>
  <c r="J54" i="29"/>
  <c r="I54" i="29"/>
  <c r="E54" i="29"/>
  <c r="K53" i="29"/>
  <c r="J53" i="29"/>
  <c r="I53" i="29"/>
  <c r="E53" i="29"/>
  <c r="K52" i="29"/>
  <c r="J52" i="29"/>
  <c r="I52" i="29"/>
  <c r="E52" i="29"/>
  <c r="K51" i="29"/>
  <c r="J51" i="29"/>
  <c r="I51" i="29"/>
  <c r="E51" i="29"/>
  <c r="K50" i="29"/>
  <c r="J50" i="29"/>
  <c r="I50" i="29"/>
  <c r="E50" i="29"/>
  <c r="K49" i="29"/>
  <c r="J49" i="29"/>
  <c r="I49" i="29"/>
  <c r="E49" i="29"/>
  <c r="K48" i="29"/>
  <c r="J48" i="29"/>
  <c r="I48" i="29"/>
  <c r="E48" i="29"/>
  <c r="K47" i="29"/>
  <c r="J47" i="29"/>
  <c r="I47" i="29"/>
  <c r="E47" i="29"/>
  <c r="K46" i="29"/>
  <c r="J46" i="29"/>
  <c r="I46" i="29"/>
  <c r="E46" i="29"/>
  <c r="K45" i="29"/>
  <c r="J45" i="29"/>
  <c r="I45" i="29"/>
  <c r="E45" i="29"/>
  <c r="L38" i="29"/>
  <c r="K38" i="29"/>
  <c r="J38" i="29"/>
  <c r="I38" i="29"/>
  <c r="K37" i="29"/>
  <c r="J37" i="29"/>
  <c r="I37" i="29"/>
  <c r="K36" i="29"/>
  <c r="J36" i="29"/>
  <c r="I36" i="29"/>
  <c r="M36" i="29" s="1"/>
  <c r="K35" i="29"/>
  <c r="J35" i="29"/>
  <c r="I35" i="29"/>
  <c r="M35" i="29" s="1"/>
  <c r="K34" i="29"/>
  <c r="J34" i="29"/>
  <c r="I34" i="29"/>
  <c r="K33" i="29"/>
  <c r="J33" i="29"/>
  <c r="I33" i="29"/>
  <c r="M33" i="29" s="1"/>
  <c r="K32" i="29"/>
  <c r="J32" i="29"/>
  <c r="I32" i="29"/>
  <c r="M32" i="29" s="1"/>
  <c r="K31" i="29"/>
  <c r="J31" i="29"/>
  <c r="I31" i="29"/>
  <c r="K30" i="29"/>
  <c r="J30" i="29"/>
  <c r="I30" i="29"/>
  <c r="M30" i="29" s="1"/>
  <c r="K29" i="29"/>
  <c r="J29" i="29"/>
  <c r="I29" i="29"/>
  <c r="K28" i="29"/>
  <c r="J28" i="29"/>
  <c r="I28" i="29"/>
  <c r="M28" i="29" s="1"/>
  <c r="K27" i="29"/>
  <c r="J27" i="29"/>
  <c r="I27" i="29"/>
  <c r="M27" i="29" s="1"/>
  <c r="K26" i="29"/>
  <c r="J26" i="29"/>
  <c r="I26" i="29"/>
  <c r="M26" i="29" s="1"/>
  <c r="K25" i="29"/>
  <c r="J25" i="29"/>
  <c r="I25" i="29"/>
  <c r="M25" i="29" s="1"/>
  <c r="K24" i="29"/>
  <c r="J24" i="29"/>
  <c r="I24" i="29"/>
  <c r="M24" i="29" s="1"/>
  <c r="K23" i="29"/>
  <c r="J23" i="29"/>
  <c r="I23" i="29"/>
  <c r="M23" i="29" s="1"/>
  <c r="K22" i="29"/>
  <c r="J22" i="29"/>
  <c r="I22" i="29"/>
  <c r="K21" i="29"/>
  <c r="J21" i="29"/>
  <c r="I21" i="29"/>
  <c r="M21" i="29" s="1"/>
  <c r="K20" i="29"/>
  <c r="J20" i="29"/>
  <c r="I20" i="29"/>
  <c r="M20" i="29" s="1"/>
  <c r="K19" i="29"/>
  <c r="J19" i="29"/>
  <c r="I19" i="29"/>
  <c r="M19" i="29" s="1"/>
  <c r="K18" i="29"/>
  <c r="J18" i="29"/>
  <c r="I18" i="29"/>
  <c r="K17" i="29"/>
  <c r="J17" i="29"/>
  <c r="I17" i="29"/>
  <c r="M17" i="29" s="1"/>
  <c r="K16" i="29"/>
  <c r="J16" i="29"/>
  <c r="I16" i="29"/>
  <c r="M16" i="29" s="1"/>
  <c r="K15" i="29"/>
  <c r="J15" i="29"/>
  <c r="I15" i="29"/>
  <c r="M15" i="29" s="1"/>
  <c r="K14" i="29"/>
  <c r="J14" i="29"/>
  <c r="I14" i="29"/>
  <c r="K13" i="29"/>
  <c r="J13" i="29"/>
  <c r="I13" i="29"/>
  <c r="K12" i="29"/>
  <c r="J12" i="29"/>
  <c r="I12" i="29"/>
  <c r="M12" i="29" s="1"/>
  <c r="K11" i="29"/>
  <c r="J11" i="29"/>
  <c r="I11" i="29"/>
  <c r="M11" i="29" s="1"/>
  <c r="K10" i="29"/>
  <c r="J10" i="29"/>
  <c r="I10" i="29"/>
  <c r="K9" i="29"/>
  <c r="J9" i="29"/>
  <c r="I9" i="29"/>
  <c r="K8" i="29"/>
  <c r="J8" i="29"/>
  <c r="I8" i="29"/>
  <c r="K7" i="29"/>
  <c r="J7" i="29"/>
  <c r="I7" i="29"/>
  <c r="K6" i="29"/>
  <c r="J6" i="29"/>
  <c r="I6" i="29"/>
  <c r="M6" i="29" s="1"/>
  <c r="K5" i="29"/>
  <c r="J5" i="29"/>
  <c r="I5" i="29"/>
  <c r="M5" i="29" s="1"/>
  <c r="C26" i="28"/>
  <c r="E25" i="28"/>
  <c r="E24" i="28"/>
  <c r="E23" i="28"/>
  <c r="E22" i="28"/>
  <c r="E21" i="28"/>
  <c r="E20" i="28"/>
  <c r="E19" i="28"/>
  <c r="E18" i="28"/>
  <c r="E17" i="28"/>
  <c r="E16" i="28"/>
  <c r="E15" i="28"/>
  <c r="E14" i="28"/>
  <c r="E13" i="28"/>
  <c r="E12" i="28"/>
  <c r="E11" i="28"/>
  <c r="E10" i="28"/>
  <c r="E9" i="28"/>
  <c r="E8" i="28"/>
  <c r="E7" i="28"/>
  <c r="E6" i="28"/>
  <c r="C499" i="27"/>
  <c r="F482" i="27"/>
  <c r="F481" i="27"/>
  <c r="F480" i="27"/>
  <c r="F479" i="27"/>
  <c r="F478" i="27"/>
  <c r="F477" i="27"/>
  <c r="F476" i="27"/>
  <c r="F475" i="27"/>
  <c r="F474" i="27"/>
  <c r="F473" i="27"/>
  <c r="F470" i="27"/>
  <c r="F469" i="27"/>
  <c r="F468" i="27"/>
  <c r="F467" i="27"/>
  <c r="F466" i="27"/>
  <c r="F465" i="27"/>
  <c r="F464" i="27"/>
  <c r="F463" i="27"/>
  <c r="F462" i="27"/>
  <c r="F461" i="27"/>
  <c r="F460" i="27"/>
  <c r="F459" i="27"/>
  <c r="F458" i="27"/>
  <c r="F457" i="27"/>
  <c r="F451" i="27"/>
  <c r="F450" i="27"/>
  <c r="F445" i="27"/>
  <c r="F444" i="27"/>
  <c r="F443" i="27"/>
  <c r="F442" i="27"/>
  <c r="F441" i="27"/>
  <c r="F440" i="27"/>
  <c r="F439" i="27"/>
  <c r="F438" i="27"/>
  <c r="F437" i="27"/>
  <c r="F436" i="27"/>
  <c r="F435" i="27"/>
  <c r="F434" i="27"/>
  <c r="F433" i="27"/>
  <c r="F432" i="27"/>
  <c r="F431" i="27"/>
  <c r="F430" i="27"/>
  <c r="F429" i="27"/>
  <c r="F428" i="27"/>
  <c r="F427" i="27"/>
  <c r="F426" i="27"/>
  <c r="F425" i="27"/>
  <c r="F424" i="27"/>
  <c r="F423" i="27"/>
  <c r="F422" i="27"/>
  <c r="F421" i="27"/>
  <c r="F420" i="27"/>
  <c r="F419" i="27"/>
  <c r="F418" i="27"/>
  <c r="F417" i="27"/>
  <c r="F416" i="27"/>
  <c r="F415" i="27"/>
  <c r="F414" i="27"/>
  <c r="F405" i="27"/>
  <c r="F404" i="27"/>
  <c r="F403" i="27"/>
  <c r="F402" i="27"/>
  <c r="F401" i="27"/>
  <c r="F400" i="27"/>
  <c r="F399" i="27"/>
  <c r="F398" i="27"/>
  <c r="F397" i="27"/>
  <c r="F396" i="27"/>
  <c r="F395" i="27"/>
  <c r="F394" i="27"/>
  <c r="F393" i="27"/>
  <c r="F392" i="27"/>
  <c r="F391" i="27"/>
  <c r="F390" i="27"/>
  <c r="F389" i="27"/>
  <c r="F388" i="27"/>
  <c r="F387" i="27"/>
  <c r="F386" i="27"/>
  <c r="F385" i="27"/>
  <c r="F384" i="27"/>
  <c r="F383" i="27"/>
  <c r="F382" i="27"/>
  <c r="F381" i="27"/>
  <c r="F380" i="27"/>
  <c r="F374" i="27"/>
  <c r="F373" i="27"/>
  <c r="F358" i="27"/>
  <c r="F357" i="27"/>
  <c r="F356" i="27"/>
  <c r="F355" i="27"/>
  <c r="F354" i="27"/>
  <c r="F353" i="27"/>
  <c r="F352" i="27"/>
  <c r="F351" i="27"/>
  <c r="F350" i="27"/>
  <c r="F349" i="27"/>
  <c r="F348" i="27"/>
  <c r="F347" i="27"/>
  <c r="F346" i="27"/>
  <c r="F345" i="27"/>
  <c r="F344" i="27"/>
  <c r="F343" i="27"/>
  <c r="F342" i="27"/>
  <c r="F341" i="27"/>
  <c r="F340" i="27"/>
  <c r="F339" i="27"/>
  <c r="F338" i="27"/>
  <c r="F337" i="27"/>
  <c r="F334" i="27"/>
  <c r="F333" i="27"/>
  <c r="F332" i="27"/>
  <c r="F331" i="27"/>
  <c r="F330" i="27"/>
  <c r="F329" i="27"/>
  <c r="F328" i="27"/>
  <c r="F327" i="27"/>
  <c r="F326" i="27"/>
  <c r="F325" i="27"/>
  <c r="F314" i="27"/>
  <c r="F313" i="27"/>
  <c r="F312" i="27"/>
  <c r="F311" i="27"/>
  <c r="F310" i="27"/>
  <c r="F309" i="27"/>
  <c r="F308" i="27"/>
  <c r="F307" i="27"/>
  <c r="F306" i="27"/>
  <c r="F305" i="27"/>
  <c r="F304" i="27"/>
  <c r="F303" i="27"/>
  <c r="F302" i="27"/>
  <c r="F301" i="27"/>
  <c r="F300" i="27"/>
  <c r="F299" i="27"/>
  <c r="F297" i="27"/>
  <c r="F286" i="27"/>
  <c r="F285" i="27"/>
  <c r="F282" i="27"/>
  <c r="F281" i="27"/>
  <c r="F280" i="27"/>
  <c r="F279" i="27"/>
  <c r="F278" i="27"/>
  <c r="F277" i="27"/>
  <c r="F276" i="27"/>
  <c r="F275" i="27"/>
  <c r="F274" i="27"/>
  <c r="F273" i="27"/>
  <c r="F272" i="27"/>
  <c r="F271" i="27"/>
  <c r="F264" i="27"/>
  <c r="F263" i="27"/>
  <c r="F262" i="27"/>
  <c r="F261" i="27"/>
  <c r="F260" i="27"/>
  <c r="F259" i="27"/>
  <c r="F258" i="27"/>
  <c r="F257" i="27"/>
  <c r="F256" i="27"/>
  <c r="F255" i="27"/>
  <c r="F254" i="27"/>
  <c r="F253" i="27"/>
  <c r="F251" i="27"/>
  <c r="F250" i="27"/>
  <c r="F249" i="27"/>
  <c r="F248" i="27"/>
  <c r="F247" i="27"/>
  <c r="F246" i="27"/>
  <c r="F245" i="27"/>
  <c r="F244" i="27"/>
  <c r="F243" i="27"/>
  <c r="F242" i="27"/>
  <c r="F241" i="27"/>
  <c r="F240" i="27"/>
  <c r="F239" i="27"/>
  <c r="F238" i="27"/>
  <c r="F237" i="27"/>
  <c r="F236" i="27"/>
  <c r="F235" i="27"/>
  <c r="F230" i="27"/>
  <c r="F229" i="27"/>
  <c r="F228" i="27"/>
  <c r="F227" i="27"/>
  <c r="F226" i="27"/>
  <c r="F225" i="27"/>
  <c r="F224" i="27"/>
  <c r="F223" i="27"/>
  <c r="F222" i="27"/>
  <c r="F221" i="27"/>
  <c r="F220" i="27"/>
  <c r="F219" i="27"/>
  <c r="F218" i="27"/>
  <c r="F217" i="27"/>
  <c r="F200" i="27"/>
  <c r="F199" i="27"/>
  <c r="F198" i="27"/>
  <c r="F197" i="27"/>
  <c r="F196" i="27"/>
  <c r="F195" i="27"/>
  <c r="F194" i="27"/>
  <c r="F193" i="27"/>
  <c r="F192" i="27"/>
  <c r="F191" i="27"/>
  <c r="F190" i="27"/>
  <c r="F189" i="27"/>
  <c r="F188" i="27"/>
  <c r="F187" i="27"/>
  <c r="F186" i="27"/>
  <c r="F185" i="27"/>
  <c r="F184" i="27"/>
  <c r="F183" i="27"/>
  <c r="F182" i="27"/>
  <c r="F181" i="27"/>
  <c r="F180" i="27"/>
  <c r="F179" i="27"/>
  <c r="F178" i="27"/>
  <c r="F177" i="27"/>
  <c r="F176" i="27"/>
  <c r="F175" i="27"/>
  <c r="F174" i="27"/>
  <c r="F173" i="27"/>
  <c r="F172" i="27"/>
  <c r="F171" i="27"/>
  <c r="F170" i="27"/>
  <c r="F169" i="27"/>
  <c r="F168" i="27"/>
  <c r="F167" i="27"/>
  <c r="F166" i="27"/>
  <c r="F165" i="27"/>
  <c r="F164" i="27"/>
  <c r="F163" i="27"/>
  <c r="F162" i="27"/>
  <c r="F161" i="27"/>
  <c r="F155" i="27"/>
  <c r="F154" i="27"/>
  <c r="F153" i="27"/>
  <c r="F152" i="27"/>
  <c r="F151" i="27"/>
  <c r="F150" i="27"/>
  <c r="F149" i="27"/>
  <c r="F148" i="27"/>
  <c r="F147" i="27"/>
  <c r="F146" i="27"/>
  <c r="F145" i="27"/>
  <c r="F144" i="27"/>
  <c r="F143" i="27"/>
  <c r="F142" i="27"/>
  <c r="F141" i="27"/>
  <c r="F140" i="27"/>
  <c r="F139" i="27"/>
  <c r="F138" i="27"/>
  <c r="F137" i="27"/>
  <c r="F136" i="27"/>
  <c r="F135" i="27"/>
  <c r="F134" i="27"/>
  <c r="F133" i="27"/>
  <c r="F132" i="27"/>
  <c r="F127" i="27"/>
  <c r="F126" i="27"/>
  <c r="F125" i="27"/>
  <c r="F124" i="27"/>
  <c r="F123" i="27"/>
  <c r="F122" i="27"/>
  <c r="F121" i="27"/>
  <c r="F120" i="27"/>
  <c r="F114" i="27"/>
  <c r="F113" i="27"/>
  <c r="F112" i="27"/>
  <c r="F111" i="27"/>
  <c r="F110" i="27"/>
  <c r="F109" i="27"/>
  <c r="F108" i="27"/>
  <c r="F107" i="27"/>
  <c r="F106" i="27"/>
  <c r="F105" i="27"/>
  <c r="F104" i="27"/>
  <c r="F103" i="27"/>
  <c r="F102" i="27"/>
  <c r="F101" i="27"/>
  <c r="F100" i="27"/>
  <c r="F99" i="27"/>
  <c r="F92" i="27"/>
  <c r="F91" i="27"/>
  <c r="F90" i="27"/>
  <c r="F89" i="27"/>
  <c r="F88" i="27"/>
  <c r="F87" i="27"/>
  <c r="F86" i="27"/>
  <c r="F85" i="27"/>
  <c r="F84" i="27"/>
  <c r="F83" i="27"/>
  <c r="F82" i="27"/>
  <c r="F81" i="27"/>
  <c r="F80" i="27"/>
  <c r="F79" i="27"/>
  <c r="F78" i="27"/>
  <c r="F77" i="27"/>
  <c r="F76" i="27"/>
  <c r="F75" i="27"/>
  <c r="F74" i="27"/>
  <c r="F73" i="27"/>
  <c r="F72" i="27"/>
  <c r="F71" i="27"/>
  <c r="F70" i="27"/>
  <c r="F69" i="27"/>
  <c r="F68" i="27"/>
  <c r="F67" i="27"/>
  <c r="F66" i="27"/>
  <c r="F65" i="27"/>
  <c r="F64" i="27"/>
  <c r="F63" i="27"/>
  <c r="F56" i="27"/>
  <c r="F55" i="27"/>
  <c r="F54" i="27"/>
  <c r="F53" i="27"/>
  <c r="F52" i="27"/>
  <c r="F51" i="27"/>
  <c r="F50" i="27"/>
  <c r="F49" i="27"/>
  <c r="F48" i="27"/>
  <c r="F47" i="27"/>
  <c r="F46" i="27"/>
  <c r="F45" i="27"/>
  <c r="F44" i="27"/>
  <c r="F43" i="27"/>
  <c r="F38" i="27"/>
  <c r="F37" i="27"/>
  <c r="F36" i="27"/>
  <c r="F35" i="27"/>
  <c r="F34" i="27"/>
  <c r="F33" i="27"/>
  <c r="F32" i="27"/>
  <c r="F31" i="27"/>
  <c r="F30" i="27"/>
  <c r="F29" i="27"/>
  <c r="F28" i="27"/>
  <c r="F27" i="27"/>
  <c r="F26" i="27"/>
  <c r="F25" i="27"/>
  <c r="F24" i="27"/>
  <c r="F23" i="27"/>
  <c r="F22" i="27"/>
  <c r="F21" i="27"/>
  <c r="F20" i="27"/>
  <c r="F19" i="27"/>
  <c r="F18" i="27"/>
  <c r="F17" i="27"/>
  <c r="F14" i="27"/>
  <c r="F13" i="27"/>
  <c r="F12" i="27"/>
  <c r="F11" i="27"/>
  <c r="F10" i="27"/>
  <c r="F9" i="27"/>
  <c r="F8" i="27"/>
  <c r="F7" i="27"/>
  <c r="F6" i="27"/>
  <c r="F5" i="27"/>
  <c r="I99" i="29" l="1"/>
  <c r="M95" i="29"/>
  <c r="M66" i="29"/>
  <c r="M74" i="29"/>
  <c r="M47" i="29"/>
  <c r="M59" i="29"/>
  <c r="M49" i="29"/>
  <c r="M55" i="29"/>
  <c r="M65" i="29"/>
  <c r="M51" i="29"/>
  <c r="M57" i="29"/>
  <c r="M63" i="29"/>
  <c r="M86" i="29"/>
  <c r="M96" i="29"/>
  <c r="M88" i="29"/>
  <c r="M92" i="29"/>
  <c r="M85" i="29"/>
  <c r="M87" i="29"/>
  <c r="M89" i="29"/>
  <c r="M91" i="29"/>
  <c r="M93" i="29"/>
  <c r="M97" i="29"/>
  <c r="M94" i="29"/>
  <c r="M90" i="29"/>
  <c r="M75" i="29"/>
  <c r="M77" i="29"/>
  <c r="M71" i="29"/>
  <c r="M46" i="29"/>
  <c r="M48" i="29"/>
  <c r="M50" i="29"/>
  <c r="M54" i="29"/>
  <c r="M56" i="29"/>
  <c r="M58" i="29"/>
  <c r="M62" i="29"/>
  <c r="M64" i="29"/>
  <c r="M73" i="29"/>
  <c r="M70" i="29"/>
  <c r="M72" i="29"/>
  <c r="M67" i="29"/>
  <c r="M78" i="29"/>
  <c r="M45" i="29"/>
  <c r="M60" i="29"/>
  <c r="M53" i="29"/>
  <c r="M68" i="29"/>
  <c r="M61" i="29"/>
  <c r="M76" i="29"/>
  <c r="M52" i="29"/>
  <c r="M69" i="29"/>
  <c r="K99" i="29"/>
  <c r="L99" i="29"/>
  <c r="M29" i="29"/>
  <c r="M31" i="29"/>
  <c r="M7" i="29"/>
  <c r="M9" i="29"/>
  <c r="M14" i="29"/>
  <c r="M34" i="29"/>
  <c r="M38" i="29"/>
  <c r="M13" i="29"/>
  <c r="M18" i="29"/>
  <c r="M8" i="29"/>
  <c r="M10" i="29"/>
  <c r="E99" i="29"/>
  <c r="J99" i="29"/>
  <c r="M22" i="29"/>
  <c r="M37" i="29"/>
  <c r="E26" i="28"/>
  <c r="F499" i="27"/>
  <c r="M13" i="26"/>
  <c r="M12" i="26"/>
  <c r="M11" i="26"/>
  <c r="M10" i="26"/>
  <c r="M9" i="26"/>
  <c r="M5" i="26"/>
  <c r="M18" i="26" l="1"/>
  <c r="M99" i="29"/>
  <c r="L10" i="26"/>
  <c r="L8" i="26"/>
  <c r="L6" i="26"/>
  <c r="L5" i="26"/>
  <c r="L9" i="26"/>
  <c r="L7" i="26" l="1"/>
  <c r="L17" i="26"/>
  <c r="L4" i="26"/>
  <c r="L14" i="26"/>
  <c r="L13" i="26"/>
  <c r="L12" i="26"/>
  <c r="L11" i="26"/>
  <c r="L3" i="26"/>
  <c r="L18" i="26" l="1"/>
  <c r="F477" i="22"/>
  <c r="F476" i="22"/>
  <c r="F475" i="22"/>
  <c r="F474" i="22"/>
  <c r="F473" i="22"/>
  <c r="F472" i="22"/>
  <c r="F471" i="22"/>
  <c r="F470" i="22"/>
  <c r="F395" i="22"/>
  <c r="F394" i="22"/>
  <c r="F393" i="22"/>
  <c r="F392" i="22"/>
  <c r="F391" i="22"/>
  <c r="F390" i="22"/>
  <c r="F389" i="22"/>
  <c r="F388" i="22"/>
  <c r="F387" i="22"/>
  <c r="F386" i="22"/>
  <c r="F385" i="22"/>
  <c r="F384" i="22"/>
  <c r="F359" i="22"/>
  <c r="F358" i="22"/>
  <c r="F357" i="22"/>
  <c r="F356" i="22"/>
  <c r="F355" i="22"/>
  <c r="F354" i="22"/>
  <c r="F319" i="22"/>
  <c r="F320" i="22"/>
  <c r="F313" i="22"/>
  <c r="F314" i="22"/>
  <c r="F311" i="22"/>
  <c r="F312" i="22"/>
  <c r="F303" i="22"/>
  <c r="F304" i="22"/>
  <c r="F288" i="22"/>
  <c r="F287" i="22"/>
  <c r="F275" i="22"/>
  <c r="F276" i="22"/>
  <c r="F271" i="22"/>
  <c r="F272" i="22"/>
  <c r="F269" i="22"/>
  <c r="F270" i="22"/>
  <c r="F267" i="22"/>
  <c r="F268" i="22"/>
  <c r="F230" i="22"/>
  <c r="F231" i="22"/>
  <c r="F216" i="22"/>
  <c r="F217" i="22"/>
  <c r="F206" i="22"/>
  <c r="F207" i="22"/>
  <c r="F208" i="22"/>
  <c r="F209" i="22"/>
  <c r="F210" i="22"/>
  <c r="F211" i="22"/>
  <c r="F212" i="22"/>
  <c r="F213" i="22"/>
  <c r="F214" i="22"/>
  <c r="F215" i="22"/>
  <c r="F202" i="22"/>
  <c r="F203" i="22"/>
  <c r="F204" i="22"/>
  <c r="F205" i="22"/>
  <c r="F195" i="22"/>
  <c r="F196" i="22"/>
  <c r="F141" i="22"/>
  <c r="F142" i="22"/>
  <c r="F128" i="22"/>
  <c r="F129" i="22"/>
  <c r="F96" i="22"/>
  <c r="F92" i="22"/>
  <c r="F93" i="22"/>
  <c r="F259" i="22" l="1"/>
  <c r="F260" i="22"/>
  <c r="F261" i="22"/>
  <c r="F262" i="22"/>
  <c r="F263" i="22"/>
  <c r="F264" i="22"/>
  <c r="F265" i="22"/>
  <c r="F266" i="22"/>
  <c r="F257" i="22"/>
  <c r="I90" i="12" l="1"/>
  <c r="I91" i="12"/>
  <c r="I92" i="12"/>
  <c r="I93" i="12"/>
  <c r="I94" i="12"/>
  <c r="I95" i="12"/>
  <c r="I96" i="12"/>
  <c r="I97" i="12"/>
  <c r="I98" i="12"/>
  <c r="I99" i="12"/>
  <c r="I100" i="12"/>
  <c r="I101" i="12"/>
  <c r="I102"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8" i="12"/>
  <c r="J48" i="12"/>
  <c r="K48" i="12"/>
  <c r="F5" i="22"/>
  <c r="F6" i="22"/>
  <c r="F7" i="22"/>
  <c r="F8" i="22"/>
  <c r="F9" i="22"/>
  <c r="F10"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64" i="22"/>
  <c r="F68" i="22"/>
  <c r="F70" i="22"/>
  <c r="F72" i="22"/>
  <c r="F74" i="22"/>
  <c r="F75" i="22"/>
  <c r="F76" i="22"/>
  <c r="F78" i="22"/>
  <c r="F80" i="22"/>
  <c r="F82" i="22"/>
  <c r="F83" i="22"/>
  <c r="F84" i="22"/>
  <c r="F86" i="22"/>
  <c r="F87" i="22"/>
  <c r="F88" i="22"/>
  <c r="F89" i="22"/>
  <c r="F90" i="22"/>
  <c r="F98" i="22"/>
  <c r="F99" i="22"/>
  <c r="F100" i="22"/>
  <c r="F101" i="22"/>
  <c r="F102" i="22"/>
  <c r="F103" i="22"/>
  <c r="F104" i="22"/>
  <c r="F105" i="22"/>
  <c r="F106" i="22"/>
  <c r="F107" i="22"/>
  <c r="F108" i="22"/>
  <c r="F109" i="22"/>
  <c r="F110" i="22"/>
  <c r="F111" i="22"/>
  <c r="F112" i="22"/>
  <c r="F113" i="22"/>
  <c r="F114" i="22"/>
  <c r="F115" i="22"/>
  <c r="F116" i="22"/>
  <c r="F117" i="22"/>
  <c r="F118" i="22"/>
  <c r="F119" i="22"/>
  <c r="F120" i="22"/>
  <c r="F121" i="22"/>
  <c r="F122" i="22"/>
  <c r="F123" i="22"/>
  <c r="F126" i="22"/>
  <c r="F127" i="22"/>
  <c r="F135" i="22"/>
  <c r="F136" i="22"/>
  <c r="F137" i="22"/>
  <c r="F138" i="22"/>
  <c r="F139" i="22"/>
  <c r="F140" i="22"/>
  <c r="F143" i="22"/>
  <c r="F144" i="22"/>
  <c r="F145" i="22"/>
  <c r="F146" i="22"/>
  <c r="F147" i="22"/>
  <c r="F148" i="22"/>
  <c r="F149" i="22"/>
  <c r="F150" i="22"/>
  <c r="F151" i="22"/>
  <c r="F152" i="22"/>
  <c r="F153" i="22"/>
  <c r="F154" i="22"/>
  <c r="F155" i="22"/>
  <c r="F156" i="22"/>
  <c r="F157" i="22"/>
  <c r="F158" i="22"/>
  <c r="F159" i="22"/>
  <c r="F160" i="22"/>
  <c r="F161" i="22"/>
  <c r="F162" i="22"/>
  <c r="F163" i="22"/>
  <c r="F164" i="22"/>
  <c r="F165" i="22"/>
  <c r="F166" i="22"/>
  <c r="F167" i="22"/>
  <c r="F168" i="22"/>
  <c r="F169" i="22"/>
  <c r="F170" i="22"/>
  <c r="F171" i="22"/>
  <c r="F172" i="22"/>
  <c r="F173" i="22"/>
  <c r="F174" i="22"/>
  <c r="F175" i="22"/>
  <c r="F176" i="22"/>
  <c r="F177" i="22"/>
  <c r="F178" i="22"/>
  <c r="F179" i="22"/>
  <c r="F180" i="22"/>
  <c r="F181" i="22"/>
  <c r="F182" i="22"/>
  <c r="F183" i="22"/>
  <c r="F184" i="22"/>
  <c r="F185" i="22"/>
  <c r="F186" i="22"/>
  <c r="F187" i="22"/>
  <c r="F188" i="22"/>
  <c r="F189" i="22"/>
  <c r="F190" i="22"/>
  <c r="F191" i="22"/>
  <c r="F193" i="22"/>
  <c r="F194" i="22"/>
  <c r="F218" i="22"/>
  <c r="F219" i="22"/>
  <c r="F220" i="22"/>
  <c r="F221" i="22"/>
  <c r="F222" i="22"/>
  <c r="F223" i="22"/>
  <c r="F224" i="22"/>
  <c r="F225" i="22"/>
  <c r="F226" i="22"/>
  <c r="F227" i="22"/>
  <c r="F228" i="22"/>
  <c r="F229" i="22"/>
  <c r="F232" i="22"/>
  <c r="F233" i="22"/>
  <c r="F234" i="22"/>
  <c r="F235" i="22"/>
  <c r="F236" i="22"/>
  <c r="F237" i="22"/>
  <c r="F238" i="22"/>
  <c r="F239" i="22"/>
  <c r="F240" i="22"/>
  <c r="F241" i="22"/>
  <c r="F242" i="22"/>
  <c r="F243" i="22"/>
  <c r="F244" i="22"/>
  <c r="F245" i="22"/>
  <c r="F246" i="22"/>
  <c r="F247" i="22"/>
  <c r="F248" i="22"/>
  <c r="F249" i="22"/>
  <c r="F250" i="22"/>
  <c r="F251" i="22"/>
  <c r="F258" i="22"/>
  <c r="F277" i="22"/>
  <c r="F278" i="22"/>
  <c r="F279" i="22"/>
  <c r="F280" i="22"/>
  <c r="F281" i="22"/>
  <c r="F282" i="22"/>
  <c r="F283" i="22"/>
  <c r="F284" i="22"/>
  <c r="F285" i="22"/>
  <c r="F286" i="22"/>
  <c r="F289" i="22"/>
  <c r="F290" i="22"/>
  <c r="F291" i="22"/>
  <c r="F293" i="22"/>
  <c r="F294" i="22"/>
  <c r="F295" i="22"/>
  <c r="F296" i="22"/>
  <c r="F297" i="22"/>
  <c r="F298" i="22"/>
  <c r="F299" i="22"/>
  <c r="F300" i="22"/>
  <c r="F301" i="22"/>
  <c r="F302" i="22"/>
  <c r="F305" i="22"/>
  <c r="F306" i="22"/>
  <c r="F307" i="22"/>
  <c r="F308" i="22"/>
  <c r="F309" i="22"/>
  <c r="F310" i="22"/>
  <c r="F326" i="22"/>
  <c r="F327" i="22"/>
  <c r="F328" i="22"/>
  <c r="F329" i="22"/>
  <c r="F330" i="22"/>
  <c r="F331" i="22"/>
  <c r="F332" i="22"/>
  <c r="F333" i="22"/>
  <c r="F336" i="22"/>
  <c r="F337" i="22"/>
  <c r="F338" i="22"/>
  <c r="F339" i="22"/>
  <c r="F340" i="22"/>
  <c r="F341" i="22"/>
  <c r="F342" i="22"/>
  <c r="F343" i="22"/>
  <c r="F344" i="22"/>
  <c r="F345" i="22"/>
  <c r="F346" i="22"/>
  <c r="F347" i="22"/>
  <c r="F348" i="22"/>
  <c r="F349" i="22"/>
  <c r="F350" i="22"/>
  <c r="F351" i="22"/>
  <c r="F352" i="22"/>
  <c r="F353" i="22"/>
  <c r="F360" i="22"/>
  <c r="F361" i="22"/>
  <c r="F362" i="22"/>
  <c r="F363" i="22"/>
  <c r="F372" i="22"/>
  <c r="F373" i="22"/>
  <c r="F374" i="22"/>
  <c r="F375" i="22"/>
  <c r="F376" i="22"/>
  <c r="F377" i="22"/>
  <c r="F378" i="22"/>
  <c r="F379" i="22"/>
  <c r="F380" i="22"/>
  <c r="F381" i="22"/>
  <c r="F382" i="22"/>
  <c r="F383" i="22"/>
  <c r="F396" i="22"/>
  <c r="F397" i="22"/>
  <c r="F398" i="22"/>
  <c r="F399" i="22"/>
  <c r="F400" i="22"/>
  <c r="F401" i="22"/>
  <c r="F402" i="22"/>
  <c r="F403" i="22"/>
  <c r="F404" i="22"/>
  <c r="F405" i="22"/>
  <c r="F408" i="22"/>
  <c r="F409" i="22"/>
  <c r="F415" i="22"/>
  <c r="F416" i="22"/>
  <c r="F417" i="22"/>
  <c r="F418" i="22"/>
  <c r="F419" i="22"/>
  <c r="F420" i="22"/>
  <c r="F421" i="22"/>
  <c r="F422" i="22"/>
  <c r="F423" i="22"/>
  <c r="F424" i="22"/>
  <c r="F425" i="22"/>
  <c r="F426" i="22"/>
  <c r="F427" i="22"/>
  <c r="F428" i="22"/>
  <c r="F429" i="22"/>
  <c r="F430" i="22"/>
  <c r="F431" i="22"/>
  <c r="F432" i="22"/>
  <c r="F433" i="22"/>
  <c r="F434" i="22"/>
  <c r="F435" i="22"/>
  <c r="F436" i="22"/>
  <c r="F437" i="22"/>
  <c r="F438" i="22"/>
  <c r="F439" i="22"/>
  <c r="F440" i="22"/>
  <c r="F441" i="22"/>
  <c r="F442" i="22"/>
  <c r="F443" i="22"/>
  <c r="F448" i="22"/>
  <c r="F449" i="22"/>
  <c r="F450" i="22"/>
  <c r="F451" i="22"/>
  <c r="F452" i="22"/>
  <c r="F453" i="22"/>
  <c r="F454" i="22"/>
  <c r="F455" i="22"/>
  <c r="F456" i="22"/>
  <c r="F457" i="22"/>
  <c r="F458" i="22"/>
  <c r="F459" i="22"/>
  <c r="F460" i="22"/>
  <c r="F461" i="22"/>
  <c r="F462" i="22"/>
  <c r="F463" i="22"/>
  <c r="F464" i="22"/>
  <c r="F465" i="22"/>
  <c r="F466" i="22"/>
  <c r="F467" i="22"/>
  <c r="F468" i="22"/>
  <c r="F469" i="22"/>
  <c r="F478" i="22"/>
  <c r="F479" i="22"/>
  <c r="F480" i="22"/>
  <c r="F481" i="22"/>
  <c r="F482" i="22"/>
  <c r="F483" i="22"/>
  <c r="F490" i="22"/>
  <c r="F491" i="22"/>
  <c r="C492" i="22"/>
  <c r="F492" i="22" l="1"/>
  <c r="H103" i="12"/>
  <c r="G103" i="12"/>
  <c r="F103" i="12"/>
  <c r="D103" i="12"/>
  <c r="C103" i="12"/>
  <c r="B103" i="12"/>
  <c r="K101" i="12"/>
  <c r="E101" i="12"/>
  <c r="K100" i="12"/>
  <c r="J100" i="12"/>
  <c r="E100" i="12"/>
  <c r="K99" i="12"/>
  <c r="J99" i="12"/>
  <c r="E99" i="12"/>
  <c r="K98" i="12"/>
  <c r="J98" i="12"/>
  <c r="E98" i="12"/>
  <c r="K97" i="12"/>
  <c r="J97" i="12"/>
  <c r="E97" i="12"/>
  <c r="K96" i="12"/>
  <c r="J96" i="12"/>
  <c r="E96" i="12"/>
  <c r="K95" i="12"/>
  <c r="J95" i="12"/>
  <c r="E95" i="12"/>
  <c r="K94" i="12"/>
  <c r="J94" i="12"/>
  <c r="E94" i="12"/>
  <c r="K93" i="12"/>
  <c r="J93" i="12"/>
  <c r="E93" i="12"/>
  <c r="K92" i="12"/>
  <c r="J92" i="12"/>
  <c r="E92" i="12"/>
  <c r="K91" i="12"/>
  <c r="J91" i="12"/>
  <c r="E91" i="12"/>
  <c r="K90" i="12"/>
  <c r="J90" i="12"/>
  <c r="E90" i="12"/>
  <c r="K89" i="12"/>
  <c r="J89" i="12"/>
  <c r="I89" i="12"/>
  <c r="E89" i="12"/>
  <c r="K81" i="12"/>
  <c r="J81" i="12"/>
  <c r="E81" i="12"/>
  <c r="M81" i="12" s="1"/>
  <c r="K80" i="12"/>
  <c r="J80" i="12"/>
  <c r="E80" i="12"/>
  <c r="M80" i="12" s="1"/>
  <c r="K79" i="12"/>
  <c r="J79" i="12"/>
  <c r="E79" i="12"/>
  <c r="M79" i="12" s="1"/>
  <c r="K78" i="12"/>
  <c r="J78" i="12"/>
  <c r="E78" i="12"/>
  <c r="M78" i="12" s="1"/>
  <c r="K77" i="12"/>
  <c r="J77" i="12"/>
  <c r="E77" i="12"/>
  <c r="M77" i="12" s="1"/>
  <c r="K76" i="12"/>
  <c r="J76" i="12"/>
  <c r="E76" i="12"/>
  <c r="M76" i="12" s="1"/>
  <c r="K75" i="12"/>
  <c r="J75" i="12"/>
  <c r="E75" i="12"/>
  <c r="M75" i="12" s="1"/>
  <c r="K74" i="12"/>
  <c r="J74" i="12"/>
  <c r="E74" i="12"/>
  <c r="M74" i="12" s="1"/>
  <c r="K73" i="12"/>
  <c r="J73" i="12"/>
  <c r="E73" i="12"/>
  <c r="M73" i="12" s="1"/>
  <c r="K72" i="12"/>
  <c r="J72" i="12"/>
  <c r="E72" i="12"/>
  <c r="M72" i="12" s="1"/>
  <c r="K71" i="12"/>
  <c r="J71" i="12"/>
  <c r="E71" i="12"/>
  <c r="M71" i="12" s="1"/>
  <c r="K70" i="12"/>
  <c r="J70" i="12"/>
  <c r="E70" i="12"/>
  <c r="M70" i="12" s="1"/>
  <c r="K69" i="12"/>
  <c r="J69" i="12"/>
  <c r="E69" i="12"/>
  <c r="M69" i="12" s="1"/>
  <c r="K68" i="12"/>
  <c r="J68" i="12"/>
  <c r="E68" i="12"/>
  <c r="M68" i="12" s="1"/>
  <c r="K67" i="12"/>
  <c r="J67" i="12"/>
  <c r="E67" i="12"/>
  <c r="M67" i="12" s="1"/>
  <c r="K66" i="12"/>
  <c r="J66" i="12"/>
  <c r="E66" i="12"/>
  <c r="M66" i="12" s="1"/>
  <c r="K65" i="12"/>
  <c r="J65" i="12"/>
  <c r="E65" i="12"/>
  <c r="M65" i="12" s="1"/>
  <c r="K64" i="12"/>
  <c r="J64" i="12"/>
  <c r="E64" i="12"/>
  <c r="M64" i="12" s="1"/>
  <c r="K63" i="12"/>
  <c r="J63" i="12"/>
  <c r="E63" i="12"/>
  <c r="M63" i="12" s="1"/>
  <c r="K62" i="12"/>
  <c r="J62" i="12"/>
  <c r="E62" i="12"/>
  <c r="M62" i="12" s="1"/>
  <c r="K61" i="12"/>
  <c r="J61" i="12"/>
  <c r="E61" i="12"/>
  <c r="M61" i="12" s="1"/>
  <c r="K60" i="12"/>
  <c r="J60" i="12"/>
  <c r="E60" i="12"/>
  <c r="M60" i="12" s="1"/>
  <c r="K59" i="12"/>
  <c r="J59" i="12"/>
  <c r="E59" i="12"/>
  <c r="M59" i="12" s="1"/>
  <c r="K58" i="12"/>
  <c r="J58" i="12"/>
  <c r="E58" i="12"/>
  <c r="M58" i="12" s="1"/>
  <c r="K57" i="12"/>
  <c r="J57" i="12"/>
  <c r="E57" i="12"/>
  <c r="M57" i="12" s="1"/>
  <c r="K56" i="12"/>
  <c r="J56" i="12"/>
  <c r="E56" i="12"/>
  <c r="M56" i="12" s="1"/>
  <c r="K55" i="12"/>
  <c r="J55" i="12"/>
  <c r="E55" i="12"/>
  <c r="M55" i="12" s="1"/>
  <c r="K54" i="12"/>
  <c r="J54" i="12"/>
  <c r="E54" i="12"/>
  <c r="M54" i="12" s="1"/>
  <c r="K53" i="12"/>
  <c r="J53" i="12"/>
  <c r="E53" i="12"/>
  <c r="M53" i="12" s="1"/>
  <c r="K52" i="12"/>
  <c r="J52" i="12"/>
  <c r="E52" i="12"/>
  <c r="M52" i="12" s="1"/>
  <c r="K51" i="12"/>
  <c r="J51" i="12"/>
  <c r="E51" i="12"/>
  <c r="M51" i="12" s="1"/>
  <c r="K50" i="12"/>
  <c r="J50" i="12"/>
  <c r="E50" i="12"/>
  <c r="M50" i="12" s="1"/>
  <c r="K49" i="12"/>
  <c r="J49" i="12"/>
  <c r="E49" i="12"/>
  <c r="M49" i="12" s="1"/>
  <c r="E48" i="12"/>
  <c r="M48" i="12" s="1"/>
  <c r="L40" i="12"/>
  <c r="K40" i="12"/>
  <c r="J40" i="12"/>
  <c r="E40" i="12"/>
  <c r="M40" i="12" s="1"/>
  <c r="K39" i="12"/>
  <c r="J39" i="12"/>
  <c r="E39" i="12"/>
  <c r="K38" i="12"/>
  <c r="J38" i="12"/>
  <c r="E38" i="12"/>
  <c r="K37" i="12"/>
  <c r="J37" i="12"/>
  <c r="E37" i="12"/>
  <c r="K36" i="12"/>
  <c r="J36" i="12"/>
  <c r="E36" i="12"/>
  <c r="K35" i="12"/>
  <c r="J35" i="12"/>
  <c r="E35" i="12"/>
  <c r="K34" i="12"/>
  <c r="J34" i="12"/>
  <c r="E34" i="12"/>
  <c r="K33" i="12"/>
  <c r="J33" i="12"/>
  <c r="E33" i="12"/>
  <c r="K32" i="12"/>
  <c r="J32" i="12"/>
  <c r="E32" i="12"/>
  <c r="K31" i="12"/>
  <c r="J31" i="12"/>
  <c r="E31" i="12"/>
  <c r="K30" i="12"/>
  <c r="J30" i="12"/>
  <c r="E30" i="12"/>
  <c r="K29" i="12"/>
  <c r="J29" i="12"/>
  <c r="E29" i="12"/>
  <c r="K28" i="12"/>
  <c r="J28" i="12"/>
  <c r="E28" i="12"/>
  <c r="K27" i="12"/>
  <c r="J27" i="12"/>
  <c r="E27" i="12"/>
  <c r="K26" i="12"/>
  <c r="J26" i="12"/>
  <c r="E26" i="12"/>
  <c r="K25" i="12"/>
  <c r="J25" i="12"/>
  <c r="E25" i="12"/>
  <c r="K24" i="12"/>
  <c r="J24" i="12"/>
  <c r="E24" i="12"/>
  <c r="K23" i="12"/>
  <c r="J23" i="12"/>
  <c r="E23" i="12"/>
  <c r="K22" i="12"/>
  <c r="J22" i="12"/>
  <c r="E22" i="12"/>
  <c r="K21" i="12"/>
  <c r="J21" i="12"/>
  <c r="E21" i="12"/>
  <c r="K20" i="12"/>
  <c r="J20" i="12"/>
  <c r="E20" i="12"/>
  <c r="K19" i="12"/>
  <c r="J19" i="12"/>
  <c r="E19" i="12"/>
  <c r="K18" i="12"/>
  <c r="J18" i="12"/>
  <c r="E18" i="12"/>
  <c r="K17" i="12"/>
  <c r="J17" i="12"/>
  <c r="E17" i="12"/>
  <c r="K16" i="12"/>
  <c r="J16" i="12"/>
  <c r="E16" i="12"/>
  <c r="K15" i="12"/>
  <c r="J15" i="12"/>
  <c r="E15" i="12"/>
  <c r="K14" i="12"/>
  <c r="J14" i="12"/>
  <c r="E14" i="12"/>
  <c r="K13" i="12"/>
  <c r="J13" i="12"/>
  <c r="E13" i="12"/>
  <c r="K12" i="12"/>
  <c r="J12" i="12"/>
  <c r="E12" i="12"/>
  <c r="K11" i="12"/>
  <c r="J11" i="12"/>
  <c r="E11" i="12"/>
  <c r="K10" i="12"/>
  <c r="J10" i="12"/>
  <c r="E10" i="12"/>
  <c r="K9" i="12"/>
  <c r="J9" i="12"/>
  <c r="E9" i="12"/>
  <c r="K8" i="12"/>
  <c r="J8" i="12"/>
  <c r="E8" i="12"/>
  <c r="K7" i="12"/>
  <c r="J7" i="12"/>
  <c r="I7" i="12"/>
  <c r="E7" i="12"/>
  <c r="C26" i="11"/>
  <c r="E25" i="11"/>
  <c r="E24" i="11"/>
  <c r="E23" i="11"/>
  <c r="E22" i="11"/>
  <c r="E21" i="11"/>
  <c r="E20" i="11"/>
  <c r="E19" i="11"/>
  <c r="E18" i="11"/>
  <c r="E17" i="11"/>
  <c r="E16" i="11"/>
  <c r="E15" i="11"/>
  <c r="E14" i="11"/>
  <c r="E13" i="11"/>
  <c r="E12" i="11"/>
  <c r="E11" i="11"/>
  <c r="E10" i="11"/>
  <c r="E9" i="11"/>
  <c r="E8" i="11"/>
  <c r="E7" i="11"/>
  <c r="E6" i="11"/>
  <c r="K103" i="12" l="1"/>
  <c r="J103" i="12"/>
  <c r="L103" i="12"/>
  <c r="M8" i="12"/>
  <c r="M9" i="12"/>
  <c r="M10" i="12"/>
  <c r="M11" i="12"/>
  <c r="M12" i="12"/>
  <c r="I103" i="12"/>
  <c r="M89" i="12"/>
  <c r="M90" i="12"/>
  <c r="M91" i="12"/>
  <c r="M92" i="12"/>
  <c r="M93" i="12"/>
  <c r="M94" i="12"/>
  <c r="M95" i="12"/>
  <c r="M96" i="12"/>
  <c r="M97" i="12"/>
  <c r="M98" i="12"/>
  <c r="M99" i="12"/>
  <c r="M100" i="12"/>
  <c r="M101"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7" i="12"/>
  <c r="E103" i="12"/>
  <c r="E26" i="11"/>
  <c r="M103" i="12" l="1"/>
</calcChain>
</file>

<file path=xl/sharedStrings.xml><?xml version="1.0" encoding="utf-8"?>
<sst xmlns="http://schemas.openxmlformats.org/spreadsheetml/2006/main" count="2226" uniqueCount="1196">
  <si>
    <t xml:space="preserve">ASGARİ ÜCRETİN NET HESABI (TL/AY ) </t>
  </si>
  <si>
    <t xml:space="preserve">Asgari Ücret </t>
  </si>
  <si>
    <t xml:space="preserve">Kesintiler Toplamı </t>
  </si>
  <si>
    <t>İŞVERENE MALİYETİ (TL/AY)</t>
  </si>
  <si>
    <t>İçindekiler</t>
  </si>
  <si>
    <t>Contents</t>
  </si>
  <si>
    <t>Tablo</t>
  </si>
  <si>
    <t>Table</t>
  </si>
  <si>
    <t>(Hür Belediye ve Genel Hizmetler İşçileri Sendikası)</t>
  </si>
  <si>
    <t>(İmece Ev İşçileri Sendikası)</t>
  </si>
  <si>
    <t>(Tüm Belediye ve Konut İşçileri Sendikası)</t>
  </si>
  <si>
    <t>KONUT-İŞ</t>
  </si>
  <si>
    <t>(Türkiye Genel Hizmetler İşçileri Sendikası)</t>
  </si>
  <si>
    <t>GENEL-İŞ</t>
  </si>
  <si>
    <r>
      <t>(</t>
    </r>
    <r>
      <rPr>
        <sz val="10"/>
        <rFont val="Arial"/>
        <family val="2"/>
        <charset val="162"/>
      </rPr>
      <t>Tüm Belediye ve Genel Hizmet İşçileri Sendikası</t>
    </r>
    <r>
      <rPr>
        <sz val="10"/>
        <color indexed="8"/>
        <rFont val="Arial"/>
        <family val="2"/>
        <charset val="162"/>
      </rPr>
      <t>)</t>
    </r>
  </si>
  <si>
    <t>HİZMET-İŞ</t>
  </si>
  <si>
    <t>(Türkiye Belediyeler ve Genel Hizmetler İşçileri Sendikası)</t>
  </si>
  <si>
    <t>BELEDİYE-İŞ</t>
  </si>
  <si>
    <t>(Özel Güvenlik İşçileri Sendikası)</t>
  </si>
  <si>
    <t>GÜVENLİK-SEN</t>
  </si>
  <si>
    <t>GÜVENLİK-İŞ</t>
  </si>
  <si>
    <t>(Öz Savunma ve Güvenlik İşçileri Sendikası)</t>
  </si>
  <si>
    <t>ÖZ-İŞ</t>
  </si>
  <si>
    <t>TÜRK HARB-İŞ</t>
  </si>
  <si>
    <t>(Devrimci Turizm İşçileri Sendikası)</t>
  </si>
  <si>
    <t>DEV TURİZM-İŞ</t>
  </si>
  <si>
    <t>(Turizm Otel Spor Emekçileri Sendikası)</t>
  </si>
  <si>
    <t>TÜM EMEK-SEN</t>
  </si>
  <si>
    <t>(Turizm, Konaklama ve Eğlence Sanayii İşçileri Sendikası)</t>
  </si>
  <si>
    <t>TURKON-İŞ</t>
  </si>
  <si>
    <t>OLEYİS</t>
  </si>
  <si>
    <t>TOLEYİS</t>
  </si>
  <si>
    <t>(Tüm Sağlık Hizmetleri İşçileri Sendikası)</t>
  </si>
  <si>
    <t>SIHHAT-İŞ</t>
  </si>
  <si>
    <t>(Devrimci Sağlık İşçileri Sendikası)</t>
  </si>
  <si>
    <t>DEV SAĞLIK-İŞ</t>
  </si>
  <si>
    <t>(Türkiye Sağlık İşçileri Sendikası)</t>
  </si>
  <si>
    <t>(Depo, Antrepo, Gemi Yapımı, Deniz Taşımacılığı Sendikası)</t>
  </si>
  <si>
    <t>DGD-SEN</t>
  </si>
  <si>
    <t>LİMTER-İŞ</t>
  </si>
  <si>
    <t>(Türkiye Denizciler Sendikası)</t>
  </si>
  <si>
    <t>TÜRK DENİZ-İŞ</t>
  </si>
  <si>
    <t>(Türkiye Liman, Dok ve Gemi Sanayii İşçileri Sendikası)</t>
  </si>
  <si>
    <t>TÜRKİYE DOK GEMİ-İŞ</t>
  </si>
  <si>
    <t>(Türkiye Liman ve Kara, Tahmil, Tahliye İşçileri Sendikası)</t>
  </si>
  <si>
    <t>LİMAN-İŞ</t>
  </si>
  <si>
    <t>%</t>
  </si>
  <si>
    <t>(Öz Hava, Kara ve Demiryolu Taşıma İş Sendikası)</t>
  </si>
  <si>
    <t>(Taşımacılık ve Kargo Sanayii İşçileri Sendikası)</t>
  </si>
  <si>
    <t>KARSAN-İŞ</t>
  </si>
  <si>
    <t>(Türkiye Devrimci Kara Nakliyat İşçileri Sendikası)</t>
  </si>
  <si>
    <t>NAKLİYAT-İŞ</t>
  </si>
  <si>
    <t>TÜMTİS</t>
  </si>
  <si>
    <t>(Türkiye Sivil Havacılık Sendikası)</t>
  </si>
  <si>
    <t>HAVA-İŞ</t>
  </si>
  <si>
    <t>(Türkiye Demiryolu İşçileri Sendikası)</t>
  </si>
  <si>
    <t>(Tüm Enerji Su,Gaz, Baraj İşçileri Sendikası)</t>
  </si>
  <si>
    <t>TÜM ENERJİ-İŞ</t>
  </si>
  <si>
    <t>(Enerji İşçileri Sendikası)</t>
  </si>
  <si>
    <t>(Türkiye Enerji, Su ve Gaz İşçileri Sendikası)</t>
  </si>
  <si>
    <t>TES-İŞ</t>
  </si>
  <si>
    <t>(Devrimci Yapı İşçileri Sendikası)</t>
  </si>
  <si>
    <t>(Türkiye Yol, Yapı, İnşaat İşçileri Sendikası)</t>
  </si>
  <si>
    <t>YOL-İŞ</t>
  </si>
  <si>
    <t>(Metal Çelik Makine Metalden Mamül Eşya Otomontaj ve Yardımcı İşçileri Sendikası)</t>
  </si>
  <si>
    <t>(Tüm Demir, Çelik, Metal ve Otomotiv Sanayii İşçileri Sendikası)</t>
  </si>
  <si>
    <t>(Demir, Çelik, Metal ve Oto Sanayii İşçileri Sendikası)</t>
  </si>
  <si>
    <t>(Çelik Yapı İşçileri Sendikası)</t>
  </si>
  <si>
    <t>ÇESEN</t>
  </si>
  <si>
    <t>KALIP-İŞ</t>
  </si>
  <si>
    <t>(Metal Sanayii İşçileri Sendikası)</t>
  </si>
  <si>
    <t>METSAN-İŞ</t>
  </si>
  <si>
    <t>(Birleşik Metal İşçileri Sendikası)</t>
  </si>
  <si>
    <t>BİRLEŞİK METAL-İŞ</t>
  </si>
  <si>
    <t>(Türkiye Metal, Çelik, Mühimmat, Makine, Metalden Mamül Eşya, Otomontaj ve Yardımcı İşçileri Sendikası)</t>
  </si>
  <si>
    <t>(Toprak, Çimento, Seramik ve Cam İşçileri Sendikası)</t>
  </si>
  <si>
    <t>ÖZ TOPRAK-İŞ</t>
  </si>
  <si>
    <t>(Tüm Seramik, Çimento, Toprak ve Cam Sanayii İşçileri Sendikası)</t>
  </si>
  <si>
    <t>SERSAN-İŞ</t>
  </si>
  <si>
    <t>CAM KERAMİK-İŞ</t>
  </si>
  <si>
    <t>KRİSTAL-İŞ</t>
  </si>
  <si>
    <t>(Türkiye Çimento, Seramik, Toprak ve Cam Sanayii İşçileri Sendikası)</t>
  </si>
  <si>
    <t>OYUNCULAR SENDİKASI</t>
  </si>
  <si>
    <t>(Türkiye Kooperatif, Büro, Ticaret, Eğitim, Güzel Sanatlar ve Yardımcı İşçileri Sendikası)</t>
  </si>
  <si>
    <t>T. BÜRO-İŞ</t>
  </si>
  <si>
    <t>(Türkiye Sosyal Sigortalar, Eğitim, Büro, Ticaret, Kooperatif ve Güzel Sanatlar İşçileri Sendikası)</t>
  </si>
  <si>
    <t>SOSYAL-İŞ</t>
  </si>
  <si>
    <t>(Türkiye Sineme Emekçileri Sendikası)</t>
  </si>
  <si>
    <t>SİNE-SEN</t>
  </si>
  <si>
    <t>(Müzik ve Sahne Sanatçıları Sendikası)</t>
  </si>
  <si>
    <t>MÜZİK-SEN</t>
  </si>
  <si>
    <t>(Türkiye Yazarlar Sendikası)</t>
  </si>
  <si>
    <t>TYS</t>
  </si>
  <si>
    <t>(Bilgi İşlem İşçileri Sendikası)</t>
  </si>
  <si>
    <t>BİL-İŞ</t>
  </si>
  <si>
    <t>(Türkiye Ticaret, Kooperatif, Eğitim, Büro ve Güzel Sanatlar İşçileri Sendikası)</t>
  </si>
  <si>
    <t>TEZ-KOOP-İŞ</t>
  </si>
  <si>
    <t>(Türkiye Kooperatif ve Büro İşçileri Sendikası)</t>
  </si>
  <si>
    <t>KOOP-İŞ</t>
  </si>
  <si>
    <t>ÖZ FİNANS-İŞ</t>
  </si>
  <si>
    <t>(Devrimci Banka ve Sigorta İşçileri Sendikası)</t>
  </si>
  <si>
    <t>BANK-SEN</t>
  </si>
  <si>
    <t>BANK-Sİ-SEN</t>
  </si>
  <si>
    <t>BASİSEN</t>
  </si>
  <si>
    <t>BANKSİS</t>
  </si>
  <si>
    <t>(Banka ve Sigorta İşçileri Sendikası)</t>
  </si>
  <si>
    <t>BASS</t>
  </si>
  <si>
    <t>(Medya İşçileri Sendikası)</t>
  </si>
  <si>
    <t>MEDYA-İŞ</t>
  </si>
  <si>
    <t>BASIN-İŞ</t>
  </si>
  <si>
    <t>(Türkiye Gazeteciler Sendikası)</t>
  </si>
  <si>
    <t>TGS</t>
  </si>
  <si>
    <t>(T. Telekomünikasyon, Posta, Telgraf, Telefon, İletişim, Bilişim, Çağrı Merkezi, Radyo, Televizyon İşçileri ve Hizmetlileri Sendikası)</t>
  </si>
  <si>
    <t>(Tüm Ağaç, Sunta, Mobilya ve Kağıt, Sanayii İşçileri Sendikası)</t>
  </si>
  <si>
    <t>(Türkiye Tüm Kağıt ve Selüloz Sanayii İşçileri Sendikası)</t>
  </si>
  <si>
    <t>TÜMKA-İŞ</t>
  </si>
  <si>
    <t>(Yapım, Ağaç, Prefabrik Sanayii İşçileri Sendikası)</t>
  </si>
  <si>
    <t>YAPSAN-İŞ</t>
  </si>
  <si>
    <t>ÖZ AĞAÇ-İŞ</t>
  </si>
  <si>
    <t>SELÜLOZ-İŞ</t>
  </si>
  <si>
    <t>AĞAÇ-İŞ</t>
  </si>
  <si>
    <t>(Giyim İşçileri Sendikası)</t>
  </si>
  <si>
    <t>GİYİM-SEN</t>
  </si>
  <si>
    <t>(Hür Tekstil Dokuma, İplik, Trikotaj, Deri ve Giyim İşçileri Sendikası)</t>
  </si>
  <si>
    <t>(Tekstil İşçileri Sendikası)</t>
  </si>
  <si>
    <t>TEKSTİL</t>
  </si>
  <si>
    <t>(Dokuma ve Örme İşçileri Sendikası)</t>
  </si>
  <si>
    <t>DOKU ÖR-İŞ</t>
  </si>
  <si>
    <t>(Deri, Dokuma ve Tekstilden Yapılan Her Türlü Giyim Eşyası İşleme Yerleri İşçileri Sendikası)</t>
  </si>
  <si>
    <t>TEKSİF</t>
  </si>
  <si>
    <t>ÖZ İPLİK-İŞ</t>
  </si>
  <si>
    <t>(İlaç, Kimya, Petrol ve Lastik Sanayii İşçileri Sendikası)</t>
  </si>
  <si>
    <t>İLKİM-İŞ</t>
  </si>
  <si>
    <t>(Türkiye Petrol, Kimya ve Lastik Sanayii İşçileri Sendikası)</t>
  </si>
  <si>
    <t>LASTİK-İŞ</t>
  </si>
  <si>
    <t>(Türkiye Petrol, Kimya, Lastik İşçileri Sendikası)</t>
  </si>
  <si>
    <t>PETROL-İŞ</t>
  </si>
  <si>
    <t>ÖZ MADEN-İŞ</t>
  </si>
  <si>
    <t>(Türkiye Devrimci Maden Arama ve İşletme İşçileri Sendikası)</t>
  </si>
  <si>
    <t>DEV MADEN-SEN</t>
  </si>
  <si>
    <t>GENEL MADEN-İŞ</t>
  </si>
  <si>
    <t>(Türkiye Maden İşçileri Sendikası)</t>
  </si>
  <si>
    <t>TÜRK MADEN-İŞ</t>
  </si>
  <si>
    <t>(Tüm Gıda, Su, Şeker İşçileri Sendikası)</t>
  </si>
  <si>
    <t>(Türkiye Gıda Sanayii İşçileri Sendikası)</t>
  </si>
  <si>
    <t>GIDA-İŞ</t>
  </si>
  <si>
    <t>TEK GIDA-İŞ</t>
  </si>
  <si>
    <t>ÖZ GIDA-İŞ</t>
  </si>
  <si>
    <t>ŞEKER-İŞ</t>
  </si>
  <si>
    <t>(Türkiye Orman, Topraksu, Tarım ve Tarım Sanayii İşçileri Sendikası)</t>
  </si>
  <si>
    <t>TARIM-İŞ</t>
  </si>
  <si>
    <t>(Türkiye Orman İşçileri Sendikası)</t>
  </si>
  <si>
    <t>T. ORMAN-İŞ</t>
  </si>
  <si>
    <r>
      <t xml:space="preserve">Avcılık, Balıkçılık, Tarım ve Ormancılık
</t>
    </r>
    <r>
      <rPr>
        <i/>
        <sz val="10"/>
        <rFont val="Arial"/>
        <family val="2"/>
        <charset val="162"/>
      </rPr>
      <t>Hunting and fisheries, agriculture and forestry</t>
    </r>
  </si>
  <si>
    <t>(Türkiye Gıda ve Şeker Sanayii İşçileri Sendikası)</t>
  </si>
  <si>
    <t>DERİTEKS SENDİKASI</t>
  </si>
  <si>
    <t>(Sahne, Perde, Ekran, Mikrofon Oyuncuları Sendikası)</t>
  </si>
  <si>
    <t>(Tüm Taşıma İşçileri Sendikası)</t>
  </si>
  <si>
    <t>ÖZ SAĞLIK-İŞ</t>
  </si>
  <si>
    <t>(Türkiye Harb Sanayii ve Yardımcı İşkolları İşçileri Sendikası)</t>
  </si>
  <si>
    <t>(Güvenlik ve Savunma İşçileri Sendikası)</t>
  </si>
  <si>
    <t>DEMİRYOL-İŞ</t>
  </si>
  <si>
    <t>ENERJİ İŞ</t>
  </si>
  <si>
    <t>(İnşaat İşçileri Sendikası)</t>
  </si>
  <si>
    <t>İNŞAAT-İŞ</t>
  </si>
  <si>
    <t>SİNEMA-TV SENDİKASI</t>
  </si>
  <si>
    <t>ÖZ İLETİŞİM-İŞ</t>
  </si>
  <si>
    <t>(Dokuma, Örme, Boyama, Trikotaj ve Giyim İşçileri Sendikası)</t>
  </si>
  <si>
    <t>(Trikotaj, Örme, Boyama, Giyecek ve İplik Sanayii İşçileri Sendikası)</t>
  </si>
  <si>
    <t>Sgk Primi % 14</t>
  </si>
  <si>
    <t>İşveren İşsizlik Sigortası Fonu % 2</t>
  </si>
  <si>
    <t>Sgk Primi % 15.5  (***)</t>
  </si>
  <si>
    <t xml:space="preserve">İşsizlik Sigortası Fonu % 1 </t>
  </si>
  <si>
    <t>Damga Vergisi ‰ 7,59</t>
  </si>
  <si>
    <t xml:space="preserve">Gelir Vergisi % 15 (*) </t>
  </si>
  <si>
    <t>Net Asgari Ücret (**)</t>
  </si>
  <si>
    <t>İşverene Toplam Maliyet (****)</t>
  </si>
  <si>
    <r>
      <t xml:space="preserve">İşkolu
</t>
    </r>
    <r>
      <rPr>
        <i/>
        <sz val="11"/>
        <rFont val="Arial"/>
        <family val="2"/>
        <charset val="162"/>
      </rPr>
      <t>Economic activity</t>
    </r>
  </si>
  <si>
    <r>
      <t xml:space="preserve">İşçi sayısı
</t>
    </r>
    <r>
      <rPr>
        <i/>
        <sz val="11"/>
        <rFont val="Arial"/>
        <family val="2"/>
        <charset val="162"/>
      </rPr>
      <t>Number of worker</t>
    </r>
  </si>
  <si>
    <r>
      <t xml:space="preserve">Sendikanın adı
</t>
    </r>
    <r>
      <rPr>
        <i/>
        <sz val="11"/>
        <rFont val="Arial"/>
        <family val="2"/>
        <charset val="162"/>
      </rPr>
      <t>Trade union's name</t>
    </r>
  </si>
  <si>
    <r>
      <t xml:space="preserve">Gıda Sanayii
</t>
    </r>
    <r>
      <rPr>
        <i/>
        <sz val="11"/>
        <color indexed="8"/>
        <rFont val="Arial"/>
        <family val="2"/>
        <charset val="162"/>
      </rPr>
      <t xml:space="preserve">Food industry </t>
    </r>
  </si>
  <si>
    <t>(Bağımsız Özgür Gıda Sanayi işçileri Sendikası)</t>
  </si>
  <si>
    <r>
      <t xml:space="preserve">Madencilik ve Taş Ocakları
</t>
    </r>
    <r>
      <rPr>
        <i/>
        <sz val="11"/>
        <color indexed="8"/>
        <rFont val="Arial"/>
        <family val="2"/>
        <charset val="162"/>
      </rPr>
      <t>Mining and stone quarries</t>
    </r>
  </si>
  <si>
    <r>
      <t xml:space="preserve">Petrol, Kimya, Lastik, Plastik ve İlaç
</t>
    </r>
    <r>
      <rPr>
        <i/>
        <sz val="11"/>
        <color indexed="8"/>
        <rFont val="Arial"/>
        <family val="2"/>
        <charset val="162"/>
      </rPr>
      <t>Petroleum, chemicals, rubber, plastics and medicine</t>
    </r>
  </si>
  <si>
    <r>
      <t xml:space="preserve">Dokuma, Hazır Giyim ve Deri
</t>
    </r>
    <r>
      <rPr>
        <i/>
        <sz val="11"/>
        <color indexed="8"/>
        <rFont val="Arial"/>
        <family val="2"/>
        <charset val="162"/>
      </rPr>
      <t>Textile, ready-made clothing and leather</t>
    </r>
  </si>
  <si>
    <t>DOKUMA İŞ</t>
  </si>
  <si>
    <t>DEV TEKSTİL</t>
  </si>
  <si>
    <t>(Devrimci Tekstil İşçileri Sendikası)</t>
  </si>
  <si>
    <t>TEKSTİL DERİ</t>
  </si>
  <si>
    <t>(Tekstil ve Deri İşçileri Sendikası)</t>
  </si>
  <si>
    <r>
      <t xml:space="preserve">Ağaç ve Kağıt
</t>
    </r>
    <r>
      <rPr>
        <i/>
        <sz val="11"/>
        <color indexed="8"/>
        <rFont val="Arial"/>
        <family val="2"/>
        <charset val="162"/>
      </rPr>
      <t>Wood and paper</t>
    </r>
  </si>
  <si>
    <r>
      <t xml:space="preserve">İletişim
</t>
    </r>
    <r>
      <rPr>
        <i/>
        <sz val="11"/>
        <color indexed="8"/>
        <rFont val="Arial"/>
        <family val="2"/>
        <charset val="162"/>
      </rPr>
      <t>Communication</t>
    </r>
  </si>
  <si>
    <t>TÜRKİYE HABER-İŞ</t>
  </si>
  <si>
    <r>
      <t xml:space="preserve">Basın, Yayın ve Gazetecilik
</t>
    </r>
    <r>
      <rPr>
        <i/>
        <sz val="11"/>
        <color indexed="8"/>
        <rFont val="Arial"/>
        <family val="2"/>
        <charset val="162"/>
      </rPr>
      <t>Printed and published materials and journalism</t>
    </r>
  </si>
  <si>
    <r>
      <t xml:space="preserve">Banka, Finans ve Sigorta
</t>
    </r>
    <r>
      <rPr>
        <i/>
        <sz val="11"/>
        <color indexed="8"/>
        <rFont val="Arial"/>
        <family val="2"/>
        <charset val="162"/>
      </rPr>
      <t>Banking, finance and insurance</t>
    </r>
  </si>
  <si>
    <r>
      <t xml:space="preserve">Ticaret, Büro, Eğitim ve Güzel Sanatlar
</t>
    </r>
    <r>
      <rPr>
        <i/>
        <sz val="11"/>
        <color indexed="8"/>
        <rFont val="Arial"/>
        <family val="2"/>
        <charset val="162"/>
      </rPr>
      <t>Commerce, office, education and fine arts</t>
    </r>
  </si>
  <si>
    <r>
      <t xml:space="preserve">Çimento, Toprak ve Cam
</t>
    </r>
    <r>
      <rPr>
        <i/>
        <sz val="11"/>
        <color indexed="8"/>
        <rFont val="Arial"/>
        <family val="2"/>
        <charset val="162"/>
      </rPr>
      <t>Cement, clay and glass</t>
    </r>
  </si>
  <si>
    <t>(Cam, Çimento, Seramik ve Toprak Sanayii İşçileri Sen.)</t>
  </si>
  <si>
    <t>(Türkiye Porselen, Cam, Tuğla ve Toprak Sanayii İşçileri Sendikası)</t>
  </si>
  <si>
    <r>
      <t xml:space="preserve">Metal
</t>
    </r>
    <r>
      <rPr>
        <i/>
        <sz val="11"/>
        <color indexed="8"/>
        <rFont val="Arial"/>
        <family val="2"/>
        <charset val="162"/>
      </rPr>
      <t>Metal</t>
    </r>
  </si>
  <si>
    <t>(Makine ve Kalıp Yapma İşçileri Sendikası)</t>
  </si>
  <si>
    <r>
      <t xml:space="preserve">İnşaat
</t>
    </r>
    <r>
      <rPr>
        <i/>
        <sz val="11"/>
        <color indexed="8"/>
        <rFont val="Arial"/>
        <family val="2"/>
        <charset val="162"/>
      </rPr>
      <t>Construction</t>
    </r>
  </si>
  <si>
    <r>
      <t xml:space="preserve">Enerji
</t>
    </r>
    <r>
      <rPr>
        <i/>
        <sz val="11"/>
        <color indexed="8"/>
        <rFont val="Arial"/>
        <family val="2"/>
        <charset val="162"/>
      </rPr>
      <t>Energy</t>
    </r>
  </si>
  <si>
    <r>
      <t xml:space="preserve">Taşımacılık
</t>
    </r>
    <r>
      <rPr>
        <i/>
        <sz val="11"/>
        <color indexed="8"/>
        <rFont val="Arial"/>
        <family val="2"/>
        <charset val="162"/>
      </rPr>
      <t>Transport</t>
    </r>
  </si>
  <si>
    <r>
      <t xml:space="preserve">Gemi Yapımı ve Deniz Taşımacılığı, Ardiye ve Antrepoculuk
</t>
    </r>
    <r>
      <rPr>
        <i/>
        <sz val="11"/>
        <color indexed="8"/>
        <rFont val="Arial"/>
        <family val="2"/>
        <charset val="162"/>
      </rPr>
      <t xml:space="preserve">Shipbuilding and maritime transportation,  warehouse and storage </t>
    </r>
  </si>
  <si>
    <r>
      <t xml:space="preserve">Sağlık ve Sosyal Hizmetler
</t>
    </r>
    <r>
      <rPr>
        <i/>
        <sz val="11"/>
        <color indexed="8"/>
        <rFont val="Arial"/>
        <family val="2"/>
        <charset val="162"/>
      </rPr>
      <t>Health and social services</t>
    </r>
  </si>
  <si>
    <t>(Öz Sağlık ve Sosyal Hizmetler İşçileri Sendikası)</t>
  </si>
  <si>
    <t>TİG-SEN</t>
  </si>
  <si>
    <t>(Taşeron İşçileri Genel Sendikası)</t>
  </si>
  <si>
    <r>
      <t xml:space="preserve">Konaklama ve Eğlence İşleri
</t>
    </r>
    <r>
      <rPr>
        <i/>
        <sz val="11"/>
        <color indexed="8"/>
        <rFont val="Arial"/>
        <family val="2"/>
        <charset val="162"/>
      </rPr>
      <t>Accommodation and entertainment</t>
    </r>
  </si>
  <si>
    <t>(Türkiye Otel, Konaklama ve Dinlenme Yerleri İşçileri Sendikası)</t>
  </si>
  <si>
    <r>
      <t>(</t>
    </r>
    <r>
      <rPr>
        <sz val="10"/>
        <rFont val="Arial"/>
        <family val="2"/>
        <charset val="162"/>
      </rPr>
      <t>Türkiye Lokanta ve Eğlence Yerleri İşçileri Sendikası</t>
    </r>
    <r>
      <rPr>
        <sz val="10"/>
        <color indexed="8"/>
        <rFont val="Arial"/>
        <family val="2"/>
        <charset val="162"/>
      </rPr>
      <t>)</t>
    </r>
  </si>
  <si>
    <t>TURİZM-İŞ</t>
  </si>
  <si>
    <t>(Turizm İşçileri Sendikası)</t>
  </si>
  <si>
    <r>
      <t xml:space="preserve">Savunma ve Güvenlik
</t>
    </r>
    <r>
      <rPr>
        <i/>
        <sz val="11"/>
        <color indexed="8"/>
        <rFont val="Arial"/>
        <family val="2"/>
        <charset val="162"/>
      </rPr>
      <t xml:space="preserve">Defence and security </t>
    </r>
  </si>
  <si>
    <t>GÜVEN-İŞ</t>
  </si>
  <si>
    <r>
      <t xml:space="preserve">Genel İşler
</t>
    </r>
    <r>
      <rPr>
        <i/>
        <sz val="11"/>
        <color indexed="8"/>
        <rFont val="Arial"/>
        <family val="2"/>
        <charset val="162"/>
      </rPr>
      <t>General affairs</t>
    </r>
  </si>
  <si>
    <t>İMECE EV İŞÇ. SEND.</t>
  </si>
  <si>
    <t>HÜR BELEDİYE-İŞ</t>
  </si>
  <si>
    <t>KONUT-SEN</t>
  </si>
  <si>
    <t>(Konut Görevlileri Sendikası)</t>
  </si>
  <si>
    <t>YEREL-İŞ</t>
  </si>
  <si>
    <t>(Belediyeler ve Yerel Hizmet İşçileri Sendikası)</t>
  </si>
  <si>
    <r>
      <t xml:space="preserve">Toplam / </t>
    </r>
    <r>
      <rPr>
        <i/>
        <sz val="12"/>
        <rFont val="Arial"/>
        <family val="2"/>
        <charset val="162"/>
      </rPr>
      <t>Total</t>
    </r>
  </si>
  <si>
    <t>AVUKATLAR SENDİKASI</t>
  </si>
  <si>
    <t>(Avukatlar Sendikası)</t>
  </si>
  <si>
    <t>TOMİS</t>
  </si>
  <si>
    <t>(Tüm Otomotiv ve Metal İşçileri Sendikası)</t>
  </si>
  <si>
    <t>ÖZ İNŞAAT İŞ</t>
  </si>
  <si>
    <t>(Öz İnşaat İşçileri Sendikası)</t>
  </si>
  <si>
    <t>(Turizm Çalışanları Sendikası)</t>
  </si>
  <si>
    <t>ÖZ GÜVEN-SEN</t>
  </si>
  <si>
    <t>(Özel Güvenlik ve Koruma İşçileri Sendikası)</t>
  </si>
  <si>
    <t>THİS</t>
  </si>
  <si>
    <t>(Tüm Hizmet İşçileri Sendikası)</t>
  </si>
  <si>
    <r>
      <t xml:space="preserve">İşkolu no
</t>
    </r>
    <r>
      <rPr>
        <i/>
        <sz val="10"/>
        <rFont val="Arial"/>
        <family val="2"/>
        <charset val="162"/>
      </rPr>
      <t>Nu. of ec. ac.</t>
    </r>
  </si>
  <si>
    <r>
      <t xml:space="preserve">İşkolu 
</t>
    </r>
    <r>
      <rPr>
        <i/>
        <sz val="11"/>
        <rFont val="Arial"/>
        <family val="2"/>
        <charset val="162"/>
      </rPr>
      <t>Economic activity</t>
    </r>
  </si>
  <si>
    <r>
      <t xml:space="preserve">Sendikalı işçi sayısı
</t>
    </r>
    <r>
      <rPr>
        <i/>
        <sz val="11"/>
        <rFont val="Arial"/>
        <family val="2"/>
        <charset val="162"/>
      </rPr>
      <t>Number of unionized workers</t>
    </r>
  </si>
  <si>
    <r>
      <t xml:space="preserve">Sendikalaşma oranı (%)
</t>
    </r>
    <r>
      <rPr>
        <i/>
        <sz val="11"/>
        <rFont val="Arial"/>
        <family val="2"/>
        <charset val="162"/>
      </rPr>
      <t>Unionization rate</t>
    </r>
  </si>
  <si>
    <r>
      <t xml:space="preserve">          Toplam / </t>
    </r>
    <r>
      <rPr>
        <i/>
        <sz val="11"/>
        <rFont val="Arial"/>
        <family val="2"/>
        <charset val="162"/>
      </rPr>
      <t>Total</t>
    </r>
  </si>
  <si>
    <r>
      <t xml:space="preserve">İl
</t>
    </r>
    <r>
      <rPr>
        <sz val="10"/>
        <color indexed="8"/>
        <rFont val="Arial"/>
        <family val="2"/>
        <charset val="162"/>
      </rPr>
      <t>Province</t>
    </r>
  </si>
  <si>
    <r>
      <t xml:space="preserve">İşçi sayısı
</t>
    </r>
    <r>
      <rPr>
        <i/>
        <sz val="10"/>
        <rFont val="Arial"/>
        <family val="2"/>
        <charset val="162"/>
      </rPr>
      <t>Number of worker</t>
    </r>
  </si>
  <si>
    <r>
      <t xml:space="preserve">Sendikalı işçi sayısı
</t>
    </r>
    <r>
      <rPr>
        <i/>
        <sz val="10"/>
        <rFont val="Arial"/>
        <family val="2"/>
        <charset val="162"/>
      </rPr>
      <t>Number of unionized workers</t>
    </r>
  </si>
  <si>
    <r>
      <t xml:space="preserve">Sendikalaşma oranı (%)
</t>
    </r>
    <r>
      <rPr>
        <i/>
        <sz val="10"/>
        <rFont val="Arial"/>
        <family val="2"/>
        <charset val="162"/>
      </rPr>
      <t>Unionization rate</t>
    </r>
  </si>
  <si>
    <r>
      <rPr>
        <b/>
        <sz val="10"/>
        <rFont val="Arial"/>
        <family val="2"/>
        <charset val="162"/>
      </rPr>
      <t>Erkek</t>
    </r>
    <r>
      <rPr>
        <i/>
        <sz val="10"/>
        <rFont val="Arial"/>
        <family val="2"/>
        <charset val="162"/>
      </rPr>
      <t xml:space="preserve">
Male</t>
    </r>
  </si>
  <si>
    <r>
      <rPr>
        <b/>
        <sz val="10"/>
        <rFont val="Arial"/>
        <family val="2"/>
        <charset val="162"/>
      </rPr>
      <t>Kadın</t>
    </r>
    <r>
      <rPr>
        <i/>
        <sz val="10"/>
        <rFont val="Arial"/>
        <family val="2"/>
        <charset val="162"/>
      </rPr>
      <t xml:space="preserve">
Female</t>
    </r>
  </si>
  <si>
    <r>
      <rPr>
        <b/>
        <sz val="10"/>
        <rFont val="Arial"/>
        <family val="2"/>
        <charset val="162"/>
      </rPr>
      <t>Bilinmeyen (*)</t>
    </r>
    <r>
      <rPr>
        <i/>
        <sz val="10"/>
        <rFont val="Arial"/>
        <family val="2"/>
        <charset val="162"/>
      </rPr>
      <t xml:space="preserve">
Unknown</t>
    </r>
  </si>
  <si>
    <r>
      <rPr>
        <b/>
        <sz val="10"/>
        <rFont val="Arial"/>
        <family val="2"/>
        <charset val="162"/>
      </rPr>
      <t>Toplam</t>
    </r>
    <r>
      <rPr>
        <sz val="10"/>
        <rFont val="Arial"/>
        <family val="2"/>
        <charset val="162"/>
      </rPr>
      <t xml:space="preserve">
</t>
    </r>
    <r>
      <rPr>
        <i/>
        <sz val="10"/>
        <rFont val="Arial"/>
        <family val="2"/>
        <charset val="162"/>
      </rPr>
      <t>Total</t>
    </r>
  </si>
  <si>
    <t>Adana</t>
  </si>
  <si>
    <t>Adıyaman</t>
  </si>
  <si>
    <t>Afyonkarahisar</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</si>
  <si>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</si>
  <si>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</si>
  <si>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</si>
  <si>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</si>
  <si>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</si>
  <si>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</si>
  <si>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</si>
  <si>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</si>
  <si>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</si>
  <si>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</si>
  <si>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</si>
  <si>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</si>
  <si>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</si>
  <si>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</si>
  <si>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</si>
  <si>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</si>
  <si>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</si>
  <si>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</si>
  <si>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</si>
  <si>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</si>
  <si>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</si>
  <si>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</si>
  <si>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</si>
  <si>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</si>
  <si>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</si>
  <si>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</si>
  <si>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Hatay</t>
  </si>
  <si>
    <t>Isparta</t>
  </si>
  <si>
    <t>Mersin</t>
  </si>
  <si>
    <t>İstanbul</t>
  </si>
  <si>
    <t>İzmir</t>
  </si>
  <si>
    <t>Kars</t>
  </si>
  <si>
    <t>Kastamonu</t>
  </si>
  <si>
    <t>Kayseri</t>
  </si>
  <si>
    <t>Kırklareli</t>
  </si>
  <si>
    <t>Kırşehir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</si>
  <si>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</si>
  <si>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</si>
  <si>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</si>
  <si>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</si>
  <si>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</si>
  <si>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</si>
  <si>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</si>
  <si>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</si>
  <si>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</si>
  <si>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</si>
  <si>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</si>
  <si>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</si>
  <si>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</si>
  <si>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</si>
  <si>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</si>
  <si>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</si>
  <si>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</si>
  <si>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</si>
  <si>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</si>
  <si>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</si>
  <si>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</si>
  <si>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</si>
  <si>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</si>
  <si>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</si>
  <si>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</si>
  <si>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</si>
  <si>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</si>
  <si>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</si>
  <si>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</si>
  <si>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</si>
  <si>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</si>
  <si>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</si>
  <si>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</si>
  <si>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</si>
  <si>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</si>
  <si>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</si>
  <si>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</si>
  <si>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</si>
  <si>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</si>
  <si>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</si>
  <si>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</si>
  <si>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t>Bilinmeyen (*)
Unknown</t>
  </si>
  <si>
    <r>
      <rPr>
        <b/>
        <i/>
        <sz val="10"/>
        <rFont val="Arial"/>
        <family val="2"/>
        <charset val="162"/>
      </rPr>
      <t xml:space="preserve">Note: </t>
    </r>
    <r>
      <rPr>
        <i/>
        <sz val="10"/>
        <rFont val="Arial"/>
        <family val="2"/>
        <charset val="162"/>
      </rPr>
      <t xml:space="preserve">Paragraph 3 of the article 17 of the law on Unions and Collective Bargaining numbered 6356: “workers who work at the same sector but at the same time at different work places which belong to different employers can be member of more than one Union”. It can be different than the Official Gazette statistics. The reason why the number of the workers published on the Official Gazette is different is that as a worker can work in more than one sector and more than one city and is detedted based on business line, workers can be counted as more than one by law
</t>
    </r>
  </si>
  <si>
    <t>Hakkari</t>
  </si>
  <si>
    <t>TÜM MADEN-İŞ</t>
  </si>
  <si>
    <t>(Tüm Maden İşçileri Sendikası)</t>
  </si>
  <si>
    <t>NÜKLEER-İŞ</t>
  </si>
  <si>
    <t>(Nükleer Santrallerde ve Yardımcı İşkollarında Çalışan İşçiler Sendikası)</t>
  </si>
  <si>
    <t>(Tüm Dokuma, İplik, Trikotaj, Hazır Giyim, Konfeksiyon ve Deri İşçileri Sendikası)</t>
  </si>
  <si>
    <t>Sinema, Reklam, Dizi ve Tv Proğramı Çalışanları Sendikası)</t>
  </si>
  <si>
    <t>MALİ MÜŞAVİR SEN</t>
  </si>
  <si>
    <t>(Muhasebeciler, Mali Müşavirler ve Bağımsız Denetçiler Sendikası)</t>
  </si>
  <si>
    <t>DEV YAPI-İŞ</t>
  </si>
  <si>
    <t>İNŞAAT-SEN</t>
  </si>
  <si>
    <t>YENİ YOL-İŞ</t>
  </si>
  <si>
    <t>(Yeni, Yol, Yapı, İnşaat İşçileri Sendikası)</t>
  </si>
  <si>
    <t>DİSK ENERJİ-SEN</t>
  </si>
  <si>
    <t>(Elektrik, Gaz, Su, ve Baraj Çalışanları Sendikası)</t>
  </si>
  <si>
    <t>(Tüm Turizm İşSendikası)</t>
  </si>
  <si>
    <t>ÖZEL GÜVENLİK-İŞ</t>
  </si>
  <si>
    <t>(Özel Güvenlik ve Savunma İşçileri Sendikası)</t>
  </si>
  <si>
    <t>(Avcılık, Balıkçılık, Tarım ve Ormancılık  İşçileri Sendikası)</t>
  </si>
  <si>
    <t>(Tüm Ormancılık, Tarım, Avcılık ve Balıkçılık İşçileri Sendikası)</t>
  </si>
  <si>
    <t>(Yeni Belediye ve Hizmet İşçileri Sendikası)</t>
  </si>
  <si>
    <t>KAMU SAĞLIK-SEN</t>
  </si>
  <si>
    <t>ÖZ PETROL-İŞ SEN</t>
  </si>
  <si>
    <t>KİMPET-İŞ SENDİKASI</t>
  </si>
  <si>
    <t>(Türkiye Tekstil, Örme, Giyim ve Deri Sanayii İşçileri Sendikası)</t>
  </si>
  <si>
    <t>(Banka Finans ve Sigorta İşçileri Sendikası)</t>
  </si>
  <si>
    <t>( Banka ve Sigorta İşçileri Sendikası)</t>
  </si>
  <si>
    <t>(Banka-Finans ve Sigorta İşçileri Sendikası)</t>
  </si>
  <si>
    <t>(Öz Büro, Eğitim, Güzel Sanatlar, Ticaret ve Kooperatif İşçileri Sendikası)</t>
  </si>
  <si>
    <t>VER-DE</t>
  </si>
  <si>
    <t>(Çimento,Cam,Seramik ve Toprak İşçileri Sendikası)</t>
  </si>
  <si>
    <t>İYİ-SEN</t>
  </si>
  <si>
    <t>(İnşaat ve Yapı İşçileri Sendikası)</t>
  </si>
  <si>
    <t>HAVA-SEN</t>
  </si>
  <si>
    <t>(Havayolu Çalışanları Sendikası)</t>
  </si>
  <si>
    <t>(Bağımsız Güvenlik ve Savunma İşçileri Sendikası)</t>
  </si>
  <si>
    <t>(Öztüm Güçlü Güvenlik ve Savunma İşçileri Sendikası)</t>
  </si>
  <si>
    <t>BAĞIMSIZ MADEN-İŞ</t>
  </si>
  <si>
    <t>(Bağımsız Maden İşçileri Sendikası)</t>
  </si>
  <si>
    <t>(Öz Petrol-İş Sendikası)</t>
  </si>
  <si>
    <t>ÖZ KAĞIT-İŞ SENDİKASI</t>
  </si>
  <si>
    <t>(Öz Kağıt-İş Sendikası)</t>
  </si>
  <si>
    <t xml:space="preserve"> İLETİŞİM-İŞ</t>
  </si>
  <si>
    <t>(İletişim ve Çağrı Merkezi Çalışanları Sendikası)</t>
  </si>
  <si>
    <t>TÜM BÜRO-SEN</t>
  </si>
  <si>
    <t>Ö.G.G.İŞ</t>
  </si>
  <si>
    <t>(Eğitim, Büro, Ticaret, Kooperatif ve Güzel Sanatlar İşçileri Sendikası)</t>
  </si>
  <si>
    <t>İSG-SEN</t>
  </si>
  <si>
    <t>(İş Sağlığı ve Güvenliği Çalışanları Sendikası)</t>
  </si>
  <si>
    <t>ÖZÇELİK-İŞ</t>
  </si>
  <si>
    <t>(Özdemir, Çelik, Metal ve Metal Mamülleri İşçileri Sendikası)</t>
  </si>
  <si>
    <t>(Kamu Sağlık İşçileri Sendikası)</t>
  </si>
  <si>
    <t>YENİ TÜM GÜVENLİK-İŞ</t>
  </si>
  <si>
    <t>(Yeni Tüm Güvenlik Savunma İşçileri Sendikası)</t>
  </si>
  <si>
    <t>SAGED-SEN</t>
  </si>
  <si>
    <t>BELEDİYE-SEN</t>
  </si>
  <si>
    <t>(Belediye Hizmet İşçileri Sendikası)</t>
  </si>
  <si>
    <t>TÜM GENEL-İŞ</t>
  </si>
  <si>
    <t>(Tüm Genel Hizmet İşçileri Sendikası)</t>
  </si>
  <si>
    <t>(Öz Ormancılık  Tarım, Avcılık ve Balıkçılık İşçileri Sendikası)</t>
  </si>
  <si>
    <t>(Öz  Gıda Sanayi ve Yardımcı İşçileri Sendikası)</t>
  </si>
  <si>
    <t>(Türkiye  Gıda  ve Yardımcı İşçileri Sendikası)</t>
  </si>
  <si>
    <t>( Genel Maden İşçileri Sendikası)</t>
  </si>
  <si>
    <t>(Öz Maden İş Maden İşçileri Sendikası)</t>
  </si>
  <si>
    <t>ÖZ HAK MADEN-İŞ</t>
  </si>
  <si>
    <t>(Öz Hak  Maden İşçileri Sendikası)</t>
  </si>
  <si>
    <t>(Kimpet, Kimya, Petrol, Lastik, Plastik ve İlaç Sanayi İşçileri Sendikası)</t>
  </si>
  <si>
    <t>ÖZ TEKSTİL-İŞ</t>
  </si>
  <si>
    <t>(Öz Tekstil Dokuma Hazır Giyim ve Deri Sanayi İşçileri Sendikası)</t>
  </si>
  <si>
    <t>(Türkiye Ağaç ve Kağıt Sanayii İşçileri Sendikası)</t>
  </si>
  <si>
    <t>(Türkiye Selüloz, Kağıt Ağaç ve Mamülleri İşçileri Sendikası)</t>
  </si>
  <si>
    <t>(Ağaç,Sunta  Mobilya ve Kağıt Sanayii İşçileri Sendikası)</t>
  </si>
  <si>
    <t>ÖZ HABER-İŞ</t>
  </si>
  <si>
    <t>PTT-SEN</t>
  </si>
  <si>
    <t>(Türkiye Basın, Yayın,Gazetecilik, Grafik-Tasarım,Baskı ve Ambalaj Sanayi İşçileri Sendikası)</t>
  </si>
  <si>
    <t>DİSK BASIN-İŞ</t>
  </si>
  <si>
    <t>(Türkiye Basın Yayın Matbaa Çalışanları Sendikası)</t>
  </si>
  <si>
    <t>(Öz Banka, Finans ve Sigorta Çalışanları Sendikası)</t>
  </si>
  <si>
    <t>ÖZ BÜRO-SEN</t>
  </si>
  <si>
    <t>GLOB-İŞ</t>
  </si>
  <si>
    <t>(Global Ticaret İşçileri Sendikası)</t>
  </si>
  <si>
    <t>AVMES</t>
  </si>
  <si>
    <t>(Alışveriş Merkezi Emekçileri Sendikası)</t>
  </si>
  <si>
    <t>TÜM ENERJİ-SEN</t>
  </si>
  <si>
    <t>(Tüm Enerji Elektrik Su,Gaz, İşçileri Sendikası)</t>
  </si>
  <si>
    <t>PTT KARGO-SEN</t>
  </si>
  <si>
    <t>(Posta Transfer, Taşımacılık ve Kargo İşçileri Sendikası)</t>
  </si>
  <si>
    <t xml:space="preserve">YENİ SAĞLIK-İŞ </t>
  </si>
  <si>
    <t>(Yeni Sağlık ve Sosyal Hizmerler İşçileri Sendikası)</t>
  </si>
  <si>
    <t>ÖZ SAĞLIK-SEN</t>
  </si>
  <si>
    <t>A. SAĞLIK-İŞ</t>
  </si>
  <si>
    <t>(Aile Sosyal Hizmet ve Sağlık İşçileri Sendikası)</t>
  </si>
  <si>
    <t>SHS İŞ</t>
  </si>
  <si>
    <t>(Çukurova Sosyal Hizmerler ve Sağlık İşçileri Sendikasıı)</t>
  </si>
  <si>
    <t>(Turizm Konaklama ve Yemek Hizmetleri Çalışanları  Sendikası)</t>
  </si>
  <si>
    <t>TORES-İŞ</t>
  </si>
  <si>
    <t>Turizm Otel Restoran Eğlence ve Spor İşçileri Sendikası)</t>
  </si>
  <si>
    <t>Savunma Güvenlik Danışma ve Yöneticieri Sendikası)</t>
  </si>
  <si>
    <t>TÜM GÜVEN SEN</t>
  </si>
  <si>
    <t>(Tüm Güvenlik ve Savunma İşçileri Sendikası)</t>
  </si>
  <si>
    <t>( Belediye ve Genel Hizmetler İşçileri Sendikası)</t>
  </si>
  <si>
    <t>(Birleşik Güvenlik İşçileri Sendikası)</t>
  </si>
  <si>
    <t>BİRLEŞİK GÜVENLİK-SEN</t>
  </si>
  <si>
    <t>(Anadolu Güvenlik İşçileri Sendikası)</t>
  </si>
  <si>
    <t>GÜVEN SEN</t>
  </si>
  <si>
    <t>(Güvenlik ve Savunma İşçileri Birliği Sendikası)</t>
  </si>
  <si>
    <t>GÜVENLİK BİRLİK-SEN</t>
  </si>
  <si>
    <t>(Otel ve Turizm İşçileri Sendikası)</t>
  </si>
  <si>
    <t>OTİS</t>
  </si>
  <si>
    <t>(Enerji ve Santral İşçileri Sendikası)</t>
  </si>
  <si>
    <t>ES-İŞ</t>
  </si>
  <si>
    <t>(Yazılım İşçileri Sendikası)</t>
  </si>
  <si>
    <t>YAZ-İŞ</t>
  </si>
  <si>
    <t>(Öz Mobilya, Ağaç, Sunta ve Kağıt İşçileri Sendikası)</t>
  </si>
  <si>
    <t xml:space="preserve">ÖZ MOBİLYA KAĞIT-İŞ </t>
  </si>
  <si>
    <t>TÖBGİS</t>
  </si>
  <si>
    <t>ÖĞRENCİ-SEN</t>
  </si>
  <si>
    <t>(Öğrenci Sendikası)</t>
  </si>
  <si>
    <t>TÜM BİRLİK İŞ</t>
  </si>
  <si>
    <t>İZ-TOP BETON</t>
  </si>
  <si>
    <t>(İnşaat Emekçileri Sendikası)</t>
  </si>
  <si>
    <t>LOJİSTİK-İŞ</t>
  </si>
  <si>
    <t>ÖZ YURT-İŞ</t>
  </si>
  <si>
    <t>TEK-İŞ SENDİKASI</t>
  </si>
  <si>
    <r>
      <t xml:space="preserve">Üye
</t>
    </r>
    <r>
      <rPr>
        <i/>
        <sz val="12"/>
        <rFont val="Arial"/>
        <family val="2"/>
        <charset val="162"/>
      </rPr>
      <t>Member</t>
    </r>
  </si>
  <si>
    <r>
      <t xml:space="preserve">Sayı
</t>
    </r>
    <r>
      <rPr>
        <i/>
        <sz val="12"/>
        <rFont val="Arial"/>
        <family val="2"/>
        <charset val="162"/>
      </rPr>
      <t>Number</t>
    </r>
  </si>
  <si>
    <r>
      <t xml:space="preserve">İşçi sayısı
</t>
    </r>
    <r>
      <rPr>
        <i/>
        <sz val="12"/>
        <rFont val="Arial"/>
        <family val="2"/>
        <charset val="162"/>
      </rPr>
      <t>Number of worker</t>
    </r>
  </si>
  <si>
    <r>
      <rPr>
        <b/>
        <sz val="12"/>
        <rFont val="Arial"/>
        <family val="2"/>
        <charset val="162"/>
      </rPr>
      <t>İşkolu no</t>
    </r>
    <r>
      <rPr>
        <sz val="12"/>
        <rFont val="Arial"/>
        <family val="2"/>
        <charset val="162"/>
      </rPr>
      <t xml:space="preserve">
</t>
    </r>
    <r>
      <rPr>
        <i/>
        <sz val="12"/>
        <rFont val="Arial"/>
        <family val="2"/>
        <charset val="162"/>
      </rPr>
      <t>Nu. of ec. ac.</t>
    </r>
  </si>
  <si>
    <r>
      <rPr>
        <b/>
        <sz val="11"/>
        <rFont val="Arial Tur"/>
        <charset val="162"/>
      </rPr>
      <t>Avcılık, Balıkçılık, Tarım ve Ormancılık</t>
    </r>
    <r>
      <rPr>
        <sz val="11"/>
        <rFont val="Arial Tur"/>
        <charset val="162"/>
      </rPr>
      <t xml:space="preserve">
</t>
    </r>
    <r>
      <rPr>
        <i/>
        <sz val="11"/>
        <rFont val="Arial TUR"/>
        <charset val="162"/>
      </rPr>
      <t>Hunting and fisheries, agriculture and forestry</t>
    </r>
  </si>
  <si>
    <r>
      <rPr>
        <b/>
        <sz val="11"/>
        <rFont val="Arial Tur"/>
        <charset val="162"/>
      </rPr>
      <t>Gıda Sanayii</t>
    </r>
    <r>
      <rPr>
        <sz val="11"/>
        <rFont val="Arial Tur"/>
        <charset val="162"/>
      </rPr>
      <t xml:space="preserve">
</t>
    </r>
    <r>
      <rPr>
        <i/>
        <sz val="11"/>
        <rFont val="Arial TUR"/>
        <charset val="162"/>
      </rPr>
      <t xml:space="preserve">Food industry </t>
    </r>
  </si>
  <si>
    <r>
      <rPr>
        <b/>
        <sz val="11"/>
        <rFont val="Arial Tur"/>
        <charset val="162"/>
      </rPr>
      <t>Madencilik ve Taş Ocakları</t>
    </r>
    <r>
      <rPr>
        <sz val="11"/>
        <rFont val="Arial Tur"/>
        <charset val="162"/>
      </rPr>
      <t xml:space="preserve">
</t>
    </r>
    <r>
      <rPr>
        <i/>
        <sz val="11"/>
        <rFont val="Arial TUR"/>
        <charset val="162"/>
      </rPr>
      <t>Mining and stone quarries</t>
    </r>
  </si>
  <si>
    <r>
      <rPr>
        <b/>
        <sz val="11"/>
        <rFont val="Arial Tur"/>
        <charset val="162"/>
      </rPr>
      <t>Petrol, Kimya, Lastik, Plastik ve İlaç</t>
    </r>
    <r>
      <rPr>
        <sz val="11"/>
        <rFont val="Arial Tur"/>
        <charset val="162"/>
      </rPr>
      <t xml:space="preserve">
</t>
    </r>
    <r>
      <rPr>
        <i/>
        <sz val="11"/>
        <rFont val="Arial TUR"/>
        <charset val="162"/>
      </rPr>
      <t>Petroleum, chemicals, rubber, plastics and medicine</t>
    </r>
  </si>
  <si>
    <r>
      <rPr>
        <b/>
        <sz val="11"/>
        <rFont val="Arial Tur"/>
        <charset val="162"/>
      </rPr>
      <t>Dokuma, Hazır Giyim ve Deri</t>
    </r>
    <r>
      <rPr>
        <sz val="11"/>
        <rFont val="Arial Tur"/>
        <charset val="162"/>
      </rPr>
      <t xml:space="preserve">
</t>
    </r>
    <r>
      <rPr>
        <i/>
        <sz val="11"/>
        <rFont val="Arial TUR"/>
        <charset val="162"/>
      </rPr>
      <t>Textile, ready-made clothing and leather</t>
    </r>
  </si>
  <si>
    <r>
      <rPr>
        <b/>
        <sz val="11"/>
        <rFont val="Arial Tur"/>
        <charset val="162"/>
      </rPr>
      <t>Ağaç ve Kağıt</t>
    </r>
    <r>
      <rPr>
        <sz val="11"/>
        <rFont val="Arial Tur"/>
        <charset val="162"/>
      </rPr>
      <t xml:space="preserve">
</t>
    </r>
    <r>
      <rPr>
        <i/>
        <sz val="11"/>
        <rFont val="Arial TUR"/>
        <charset val="162"/>
      </rPr>
      <t>Wood and paper</t>
    </r>
  </si>
  <si>
    <r>
      <rPr>
        <b/>
        <sz val="11"/>
        <rFont val="Arial Tur"/>
        <charset val="162"/>
      </rPr>
      <t>İletişim</t>
    </r>
    <r>
      <rPr>
        <sz val="11"/>
        <rFont val="Arial Tur"/>
        <charset val="162"/>
      </rPr>
      <t xml:space="preserve">
</t>
    </r>
    <r>
      <rPr>
        <i/>
        <sz val="11"/>
        <rFont val="Arial TUR"/>
        <charset val="162"/>
      </rPr>
      <t>Communication</t>
    </r>
  </si>
  <si>
    <r>
      <rPr>
        <b/>
        <sz val="11"/>
        <rFont val="Arial Tur"/>
        <charset val="162"/>
      </rPr>
      <t>Basın, Yayın ve Gazetecilik</t>
    </r>
    <r>
      <rPr>
        <sz val="11"/>
        <rFont val="Arial Tur"/>
        <charset val="162"/>
      </rPr>
      <t xml:space="preserve">
</t>
    </r>
    <r>
      <rPr>
        <i/>
        <sz val="11"/>
        <rFont val="Arial TUR"/>
        <charset val="162"/>
      </rPr>
      <t>Printed and published materials and journalism</t>
    </r>
  </si>
  <si>
    <r>
      <rPr>
        <b/>
        <sz val="11"/>
        <rFont val="Arial Tur"/>
        <charset val="162"/>
      </rPr>
      <t>Banka, Finans ve Sigorta</t>
    </r>
    <r>
      <rPr>
        <sz val="11"/>
        <rFont val="Arial Tur"/>
        <charset val="162"/>
      </rPr>
      <t xml:space="preserve">
</t>
    </r>
    <r>
      <rPr>
        <i/>
        <sz val="11"/>
        <rFont val="Arial TUR"/>
        <charset val="162"/>
      </rPr>
      <t>Banking, finance and insurance</t>
    </r>
  </si>
  <si>
    <r>
      <rPr>
        <b/>
        <sz val="11"/>
        <rFont val="Arial Tur"/>
        <charset val="162"/>
      </rPr>
      <t>Ticaret, Büro, Eğitim ve Güzel Sanatlar</t>
    </r>
    <r>
      <rPr>
        <sz val="11"/>
        <rFont val="Arial Tur"/>
        <charset val="162"/>
      </rPr>
      <t xml:space="preserve">
</t>
    </r>
    <r>
      <rPr>
        <i/>
        <sz val="11"/>
        <rFont val="Arial TUR"/>
        <charset val="162"/>
      </rPr>
      <t>Commerce, office, education and fine arts</t>
    </r>
  </si>
  <si>
    <r>
      <rPr>
        <b/>
        <sz val="11"/>
        <rFont val="Arial Tur"/>
        <charset val="162"/>
      </rPr>
      <t>Çimento, Toprak ve Cam</t>
    </r>
    <r>
      <rPr>
        <sz val="11"/>
        <rFont val="Arial Tur"/>
        <charset val="162"/>
      </rPr>
      <t xml:space="preserve">
</t>
    </r>
    <r>
      <rPr>
        <i/>
        <sz val="11"/>
        <rFont val="Arial TUR"/>
        <charset val="162"/>
      </rPr>
      <t>Cement, clay and glass</t>
    </r>
  </si>
  <si>
    <r>
      <rPr>
        <b/>
        <sz val="11"/>
        <rFont val="Arial Tur"/>
        <charset val="162"/>
      </rPr>
      <t>Metal</t>
    </r>
    <r>
      <rPr>
        <sz val="11"/>
        <rFont val="Arial Tur"/>
        <charset val="162"/>
      </rPr>
      <t xml:space="preserve">
</t>
    </r>
    <r>
      <rPr>
        <i/>
        <sz val="11"/>
        <rFont val="Arial TUR"/>
        <charset val="162"/>
      </rPr>
      <t>Metal</t>
    </r>
  </si>
  <si>
    <r>
      <rPr>
        <b/>
        <sz val="11"/>
        <rFont val="Arial Tur"/>
        <charset val="162"/>
      </rPr>
      <t>İnşaat</t>
    </r>
    <r>
      <rPr>
        <sz val="11"/>
        <rFont val="Arial Tur"/>
        <charset val="162"/>
      </rPr>
      <t xml:space="preserve">
</t>
    </r>
    <r>
      <rPr>
        <i/>
        <sz val="11"/>
        <rFont val="Arial TUR"/>
        <charset val="162"/>
      </rPr>
      <t>Construction</t>
    </r>
  </si>
  <si>
    <r>
      <rPr>
        <b/>
        <sz val="11"/>
        <rFont val="Arial Tur"/>
        <charset val="162"/>
      </rPr>
      <t>Enerji</t>
    </r>
    <r>
      <rPr>
        <sz val="11"/>
        <rFont val="Arial Tur"/>
        <charset val="162"/>
      </rPr>
      <t xml:space="preserve">
</t>
    </r>
    <r>
      <rPr>
        <i/>
        <sz val="11"/>
        <rFont val="Arial TUR"/>
        <charset val="162"/>
      </rPr>
      <t>Energy</t>
    </r>
  </si>
  <si>
    <r>
      <rPr>
        <b/>
        <sz val="11"/>
        <rFont val="Arial Tur"/>
        <charset val="162"/>
      </rPr>
      <t>Taşımacılık</t>
    </r>
    <r>
      <rPr>
        <sz val="11"/>
        <rFont val="Arial Tur"/>
        <charset val="162"/>
      </rPr>
      <t xml:space="preserve">
</t>
    </r>
    <r>
      <rPr>
        <i/>
        <sz val="11"/>
        <rFont val="Arial TUR"/>
        <charset val="162"/>
      </rPr>
      <t>Transport</t>
    </r>
  </si>
  <si>
    <r>
      <rPr>
        <b/>
        <sz val="11"/>
        <rFont val="Arial Tur"/>
        <charset val="162"/>
      </rPr>
      <t>Sağlık ve Sosyal Hizmetler</t>
    </r>
    <r>
      <rPr>
        <sz val="11"/>
        <rFont val="Arial Tur"/>
        <charset val="162"/>
      </rPr>
      <t xml:space="preserve">
</t>
    </r>
    <r>
      <rPr>
        <i/>
        <sz val="11"/>
        <rFont val="Arial TUR"/>
        <charset val="162"/>
      </rPr>
      <t>Health and social services</t>
    </r>
  </si>
  <si>
    <r>
      <rPr>
        <b/>
        <sz val="11"/>
        <rFont val="Arial Tur"/>
        <charset val="162"/>
      </rPr>
      <t>Konaklama ve Eğlence İşleri</t>
    </r>
    <r>
      <rPr>
        <sz val="11"/>
        <rFont val="Arial Tur"/>
        <charset val="162"/>
      </rPr>
      <t xml:space="preserve">
</t>
    </r>
    <r>
      <rPr>
        <i/>
        <sz val="11"/>
        <rFont val="Arial TUR"/>
        <charset val="162"/>
      </rPr>
      <t>Accommodation and entertainment</t>
    </r>
  </si>
  <si>
    <r>
      <rPr>
        <b/>
        <sz val="11"/>
        <rFont val="Arial Tur"/>
        <charset val="162"/>
      </rPr>
      <t>Savunma ve Güvenlik</t>
    </r>
    <r>
      <rPr>
        <sz val="11"/>
        <rFont val="Arial Tur"/>
        <charset val="162"/>
      </rPr>
      <t xml:space="preserve">
</t>
    </r>
    <r>
      <rPr>
        <i/>
        <sz val="11"/>
        <rFont val="Arial TUR"/>
        <charset val="162"/>
      </rPr>
      <t xml:space="preserve">Defence and security </t>
    </r>
  </si>
  <si>
    <r>
      <rPr>
        <b/>
        <sz val="11"/>
        <rFont val="Arial Tur"/>
        <charset val="162"/>
      </rPr>
      <t>Genel İşler</t>
    </r>
    <r>
      <rPr>
        <sz val="11"/>
        <rFont val="Arial Tur"/>
        <charset val="162"/>
      </rPr>
      <t xml:space="preserve">
</t>
    </r>
    <r>
      <rPr>
        <i/>
        <sz val="11"/>
        <rFont val="Arial TUR"/>
        <charset val="162"/>
      </rPr>
      <t>General affairs</t>
    </r>
  </si>
  <si>
    <r>
      <rPr>
        <b/>
        <sz val="11"/>
        <rFont val="Arial Tur"/>
        <charset val="162"/>
      </rPr>
      <t>Gemi Yapımı ve Deniz Taşımacılığı, Ardiye ve Antrepoculuk/</t>
    </r>
    <r>
      <rPr>
        <i/>
        <sz val="11"/>
        <rFont val="Arial TUR"/>
        <charset val="162"/>
      </rPr>
      <t xml:space="preserve">Shipbuilding and maritime transportation,  warehouse and storage </t>
    </r>
  </si>
  <si>
    <r>
      <rPr>
        <b/>
        <sz val="10"/>
        <rFont val="Arial"/>
        <family val="2"/>
        <charset val="162"/>
      </rPr>
      <t>Not: 6356 Sayılı Sendikalar ve Toplu İş Sözleşmesi Kanunu'nun Geçici 1. Maddesine göre yönetim kurulu kararı ile faaliyet gösterecekleri iş kolunu Bakanlığa bildirmeyen sendikalara istatistiklerde yer verilmemiştir.</t>
    </r>
    <r>
      <rPr>
        <sz val="10"/>
        <rFont val="Arial"/>
        <family val="2"/>
        <charset val="162"/>
      </rPr>
      <t xml:space="preserve">
</t>
    </r>
    <r>
      <rPr>
        <i/>
        <sz val="10"/>
        <rFont val="Arial"/>
        <family val="2"/>
        <charset val="162"/>
      </rPr>
      <t xml:space="preserve">Note: It isn’t included that trade unions which don’t inform Ministry  about their  branch of activity according to Provisional Article 1 of Law on Trade Unions and Collective Labour Agreements states that  trade unions shall determine the branch of activity in which the trade union will function upon the decision of the executive board.  </t>
    </r>
    <r>
      <rPr>
        <sz val="10"/>
        <rFont val="Arial"/>
        <family val="2"/>
        <charset val="162"/>
      </rPr>
      <t xml:space="preserve">
</t>
    </r>
  </si>
  <si>
    <r>
      <t xml:space="preserve">(*) Bilinmeyen: banka, sigorta ve reasürans şirketleri, ticaret odaları, sanayi odaları, borsalar veya bunların teşkil ettikleri birliklerin personeli için kurulmuş bulunan sandıkların iştirakçileri SGK bildirimlerini toplu olarak bildirdikleri için cinsiyet bilgisine ulaşılamamaktadır.  </t>
    </r>
    <r>
      <rPr>
        <sz val="10"/>
        <rFont val="Arial"/>
        <family val="2"/>
        <charset val="162"/>
      </rPr>
      <t xml:space="preserve">
</t>
    </r>
    <r>
      <rPr>
        <b/>
        <i/>
        <sz val="10"/>
        <rFont val="Arial"/>
        <family val="2"/>
        <charset val="162"/>
      </rPr>
      <t>Unknown:</t>
    </r>
    <r>
      <rPr>
        <i/>
        <sz val="10"/>
        <rFont val="Arial"/>
        <family val="2"/>
        <charset val="162"/>
      </rPr>
      <t xml:space="preserve"> Information regarding sex can not be reached as participants of the unions which are founded for the personnel of the bank, insurance and reinsurance companies, chambers of commerce, stock exchanges or the unions that are formed by them make their social security declarations collectively.</t>
    </r>
  </si>
  <si>
    <t>Not: 6356 sayılı Sendikalar ve Toplu İş Sözleşmesi Kanunun 17. maddesinin üçüncü fıkrasında yer alan"...aynı işkolunda ve aynı zamanda farklı işverenlere ait işyerlerinde çalışan işçiler birden çok sendikaya üye olabilir."  hükmüne bağlı olarak Resmi Gazete istatistiklerinden farklıdır. Resmi Gazete'de yayınlanan işçi sayısı rakamının farklı olmasının nedeni bir işçinin kanun geregi; birden fazla işkolunda ve birden fazla ilde çalışıyor olmasından ve işkolu esasına göre belirlendiği için bir işçi birden çok sayılmaktadır.</t>
  </si>
  <si>
    <t>2022 Özet İstatistikleri</t>
  </si>
  <si>
    <t>Summary Statistics by 2022</t>
  </si>
  <si>
    <t>-</t>
  </si>
  <si>
    <t xml:space="preserve">Not :
1- 28/01/2004 tarih ve 5083 Sayılı Türkiye Cumhuriyetinin Para Birmi Hakkında Kanunun 2. maddesi uyarınca; Türk Lirası değerlerin yeni Türk Lirasına dönüşüm işlemlerinin ve Yeni Türk Lirası cinsinden yapılan işlemlerin sonuçlarında ve ödeme aşamalarında yarım Kuruş ve üzerindeki değerler bir Yeni Kuruşa tamamlanır; yarım Yeni Kuruşun altındaki değerler dikkate alınmamıştır.
(*) Gelir Vergisi ve Damga Vergisi hesaplanmamıştır.
(**) 5510 sayılı Kanunun 81. maddesinin (ı) bendine göre, bentde belirtilen şartları sağlayan işverenlere, SGK primi işveren payında 5 puanlık indirim öngörüldüğünden hesaplamalar buna göre yapılmıştır. Gerekli şartları sağlamayan işverenler için, SGK primi işveren payı %20,5'dir. 6385 sayılı kanunun 9. maddesiyle yapılan düzenleme ile 01.09.2013 tarihinde itibaren geçerli olmak üzere 5510 sayılı kanunun 81.maddesi “Kısa vadeli sigorta kolları prim oranı, sigortalının prime esas kazancının %2’sidir." 
</t>
  </si>
  <si>
    <t>LİDER TARIM ORMAN -İŞ</t>
  </si>
  <si>
    <t>TÜM EMEK -İŞ</t>
  </si>
  <si>
    <t>( Tarım, Orman  Avcılık ve Balıkçılık İşçileri Sendikası)</t>
  </si>
  <si>
    <t>(Tüm Petrol, Kimya, Lastik, Plastik ve İlaç İşçileri Sendikası)</t>
  </si>
  <si>
    <t>TÜM- PETROL-İŞ SENDİKASI</t>
  </si>
  <si>
    <t>BADİS</t>
  </si>
  <si>
    <t>(Bağımsız Direnişçi İşçiler Sendikası)</t>
  </si>
  <si>
    <t xml:space="preserve">DETEKS-İŞ </t>
  </si>
  <si>
    <t>TÜM AĞAÇ-İŞ SENDİKASI</t>
  </si>
  <si>
    <t>DEMOKRAT AĞAÇ İŞ SENDİKASI</t>
  </si>
  <si>
    <t>(Demokrat Ağaç, Kağıt, Mobilya ve Sunta İşçileri Sendikası)</t>
  </si>
  <si>
    <t>POSTA-İŞ</t>
  </si>
  <si>
    <t>(Posta, Haberleşme, İletişim, Çağrı Merkezi İşçileri Sendikası)</t>
  </si>
  <si>
    <t>(İletişim İşçileri Sendikası)</t>
  </si>
  <si>
    <t>(Öz Haber İletişim İşçileri Sendikası)</t>
  </si>
  <si>
    <t>(Posta Telefon ve Telekomünikasyon İşçileri Sendikası)</t>
  </si>
  <si>
    <t>LİDER MEDYA-SEN</t>
  </si>
  <si>
    <t>(Basın, Yayın, Gazetecilik, Kağıt, Baskı ve Ambalaj İşçileri Sendikası)</t>
  </si>
  <si>
    <t>(Ticaret Kooperatif, Eğitim, Büro ve Güzel Sanatlar İşçileri Sendikası)</t>
  </si>
  <si>
    <t>MAĞAZA-MARKET SEN</t>
  </si>
  <si>
    <t>(Mağaza ve Market İişçileri Sendikası)</t>
  </si>
  <si>
    <t>BİRLİK SENDİKASI</t>
  </si>
  <si>
    <t>(Tüm İşçilerin Birlik Mücadele ve Dayanışma Sendikası)</t>
  </si>
  <si>
    <t>BAĞIMSIZ EMEK-SEN</t>
  </si>
  <si>
    <t>(Bağımsız Emek Sendikası)</t>
  </si>
  <si>
    <t xml:space="preserve">SAT-SEN </t>
  </si>
  <si>
    <t>(Satış ve Pazarlama Çalışanları Sendikası)</t>
  </si>
  <si>
    <t>ÖĞRETMENLER SENDİKASI</t>
  </si>
  <si>
    <t>(Özel Sektör Öğretmenleri Sendikası)</t>
  </si>
  <si>
    <t>TMGD-SEN</t>
  </si>
  <si>
    <t>(Tehlikelli Madde Güvenlik Danışmanları Sendikası)</t>
  </si>
  <si>
    <t xml:space="preserve">ÖNCÜ BÜRO-İŞ </t>
  </si>
  <si>
    <t>(Demokratik ve Katılımcı Büro İşçileri Sendikası)</t>
  </si>
  <si>
    <t>(İzmir Toprak Beton Çimento ve Seramik İşçileri Sendikası)</t>
  </si>
  <si>
    <t>TÜRK METAL SENDİKASI</t>
  </si>
  <si>
    <t xml:space="preserve">MES-ED-SEN </t>
  </si>
  <si>
    <t>(Meslek Edindirme Sendikası)</t>
  </si>
  <si>
    <t>DAYANIŞMA İŞÇİ İSTİHDAM SENDİKASI</t>
  </si>
  <si>
    <t>(Dayanışma İşçi İstihdam Sendikası)</t>
  </si>
  <si>
    <t>LİDER ENERJİ İŞ</t>
  </si>
  <si>
    <t>(Enerji Enerji Su Gaz ve Baraj İşçileri Sendikası)</t>
  </si>
  <si>
    <t xml:space="preserve">TÜM TAŞIMA-İŞ </t>
  </si>
  <si>
    <t>(Motorlu Kurye, Kargo, Posta,Şoför, Hava Yolları ve Tüm Taşıma İşçileri Sendikası)</t>
  </si>
  <si>
    <t>(Hava Demiryolu Kara Taşımacılığı ve Kargo Kurye İşçileri Sendikası</t>
  </si>
  <si>
    <t>TUR-SEY İŞ</t>
  </si>
  <si>
    <t>(Yeni Tüm Turizm Seyahat İşçileri Sendikası)</t>
  </si>
  <si>
    <t>KATAŞSEN</t>
  </si>
  <si>
    <t>(Karayolu Taşımacışık ve Emekçileri Sendikası)</t>
  </si>
  <si>
    <t>TES</t>
  </si>
  <si>
    <t>(Taşımacılık Emekçileri Sendikası)</t>
  </si>
  <si>
    <t>TÜRKİYE SAĞLIK-İŞ</t>
  </si>
  <si>
    <t>BİR SAĞLIK-İŞ</t>
  </si>
  <si>
    <t>(Birleşmiş Sağlık ve Sosyal Hizmetleri İşçileri Sendikası)</t>
  </si>
  <si>
    <t>LİDER SAĞLIK İŞ</t>
  </si>
  <si>
    <t>(Lider Sağlık İş Sendikası)</t>
  </si>
  <si>
    <t>EMEK SAĞLIK-İŞ</t>
  </si>
  <si>
    <t xml:space="preserve">(Emek Sağlık ve Sosyal Hizmetleri İşçileri Sendikası </t>
  </si>
  <si>
    <t>TURÇASEN</t>
  </si>
  <si>
    <t>(Yurt, Otel, Konaklama, Lokanta, Eğlence ve Turizm İşçileri Sendikası)</t>
  </si>
  <si>
    <t>(Turizm Eğlence Konaklama ve Dinlenme Yerleri İşçileri Sendikası)</t>
  </si>
  <si>
    <t xml:space="preserve">ÖZ TURİZM SEN </t>
  </si>
  <si>
    <t>TEHİS</t>
  </si>
  <si>
    <t>GİS</t>
  </si>
  <si>
    <t>(Gökay Turizm Çalışanları Sendikası)</t>
  </si>
  <si>
    <t>RESTO-İŞ SEN</t>
  </si>
  <si>
    <t>(Restoran ve Otel İşçileri Sendikası)</t>
  </si>
  <si>
    <t>TUR-İŞ SENDİKASI</t>
  </si>
  <si>
    <t>GÜVENLİK-KORUMA İŞ</t>
  </si>
  <si>
    <t>(Özel Güvenlik İşçileri Koruma Emekçi Sendikası)</t>
  </si>
  <si>
    <t>TBS</t>
  </si>
  <si>
    <t>(Tüm Belediye ve Genel Hizmetler İşçileri Sendikası)</t>
  </si>
  <si>
    <t>ÖZ HİZMET İŞ SENDİKASI</t>
  </si>
  <si>
    <t>EGE-İS</t>
  </si>
  <si>
    <t>(Ege Giyim Sektörü, Gıda Sektörü, Turizm Gösteri Grupları, Animatörler, Düğün Organizasyon Sektöründe Çalışanları Genel İş Sendikası)</t>
  </si>
  <si>
    <t>GEN-SES-İZ</t>
  </si>
  <si>
    <t>(GEN-SES-İZ Sendikası)</t>
  </si>
  <si>
    <t>ÖZ BELEDİYE İŞ</t>
  </si>
  <si>
    <t>(Belediye ve Genel Hizmet İşçileri Sendikaı)</t>
  </si>
  <si>
    <t>(Büro Ticaret Güzel Sanatlar  Kooperatifleri Çalışanları  İşçileri Send.)</t>
  </si>
  <si>
    <t>Kamu ve Özel Sağlık Sosyal Hizmetleri İşçileri Sendikası)</t>
  </si>
  <si>
    <t xml:space="preserve">(Gemi Yapım ve Deniz Taşımacılığı, Ardiyecilik ve Antrepoculuk İşçileri Send.) </t>
  </si>
  <si>
    <t>(Öz Turizm, Yurt, Konaklama, Yemek, Eğlence, Dinlenme Yerleri İşçileri Send.)</t>
  </si>
  <si>
    <t>ÖZ ORMAN-İŞ SENDİKASI</t>
  </si>
  <si>
    <t>BİRLEŞİK TARIM ORMAN İŞÇİLERİ SENDİKASI</t>
  </si>
  <si>
    <t>TÜM GIDA-İŞ SENDİKASI</t>
  </si>
  <si>
    <t>BAĞIMSIZ ÖZGÜR GIDA İŞ</t>
  </si>
  <si>
    <t>ÖZ BÜRO-İŞ SENDİKASI</t>
  </si>
  <si>
    <t>TEK METAL-İŞ SENDİKASI</t>
  </si>
  <si>
    <t>TÜM METAL-İŞ SENDİKASI</t>
  </si>
  <si>
    <t>HÜR METAL-İŞ SENDİKASI</t>
  </si>
  <si>
    <t>ÖZ TAŞIMA İŞ SENDİKASI</t>
  </si>
  <si>
    <t>BAĞIMSIZ GÜVENLİK SEN</t>
  </si>
  <si>
    <r>
      <t xml:space="preserve">Kamu Görevlileri                                                                                                                            </t>
    </r>
    <r>
      <rPr>
        <i/>
        <sz val="14"/>
        <color theme="0"/>
        <rFont val="Times New Roman"/>
        <family val="1"/>
        <charset val="162"/>
      </rPr>
      <t xml:space="preserve"> Civil Servants</t>
    </r>
  </si>
  <si>
    <t>Hizmet Kolunun Adı</t>
  </si>
  <si>
    <t xml:space="preserve">Toplam Kamu Görevlileri </t>
  </si>
  <si>
    <t>Kamu Görevlileri Sendikasının Ünvanı</t>
  </si>
  <si>
    <t>Bağlı Olduğu Konfederasyon</t>
  </si>
  <si>
    <t>Sendika Dosya No</t>
  </si>
  <si>
    <t>Toplam Üye Sayısı</t>
  </si>
  <si>
    <t>Sendikalaşma Oranı (%)</t>
  </si>
  <si>
    <t>KESK</t>
  </si>
  <si>
    <t>Büro, Bankacılık ve Sigortacılık Hizmetleri</t>
  </si>
  <si>
    <r>
      <rPr>
        <b/>
        <sz val="8"/>
        <color rgb="FF000000"/>
        <rFont val="Times New Roman"/>
        <family val="1"/>
        <charset val="162"/>
      </rPr>
      <t>BES</t>
    </r>
    <r>
      <rPr>
        <sz val="8"/>
        <color rgb="FF000000"/>
        <rFont val="Times New Roman"/>
        <family val="1"/>
        <charset val="162"/>
      </rPr>
      <t xml:space="preserve">
Büro Emekçileri Sendikası</t>
    </r>
  </si>
  <si>
    <t>TÜRKİYE KAMU-SEN</t>
  </si>
  <si>
    <r>
      <rPr>
        <b/>
        <sz val="8"/>
        <color rgb="FF000000"/>
        <rFont val="Times New Roman"/>
        <family val="1"/>
        <charset val="162"/>
      </rPr>
      <t>TÜRK BÜRO-SEN</t>
    </r>
    <r>
      <rPr>
        <sz val="8"/>
        <color rgb="FF000000"/>
        <rFont val="Times New Roman"/>
        <family val="1"/>
        <charset val="162"/>
      </rPr>
      <t xml:space="preserve">
Türkiye Büro Çalışanları Sendikası</t>
    </r>
  </si>
  <si>
    <t>MEMUR-SEN</t>
  </si>
  <si>
    <r>
      <rPr>
        <b/>
        <sz val="8"/>
        <color rgb="FF000000"/>
        <rFont val="Times New Roman"/>
        <family val="1"/>
        <charset val="162"/>
      </rPr>
      <t>BÜRO MEMUR-SEN</t>
    </r>
    <r>
      <rPr>
        <sz val="8"/>
        <color rgb="FF000000"/>
        <rFont val="Times New Roman"/>
        <family val="1"/>
        <charset val="162"/>
      </rPr>
      <t xml:space="preserve">
Büro Memurları Sendikası</t>
    </r>
  </si>
  <si>
    <t>BASK</t>
  </si>
  <si>
    <r>
      <rPr>
        <b/>
        <sz val="8"/>
        <color rgb="FF000000"/>
        <rFont val="Times New Roman"/>
        <family val="1"/>
        <charset val="162"/>
      </rPr>
      <t>BÜRO HAK-SEN</t>
    </r>
    <r>
      <rPr>
        <sz val="8"/>
        <color rgb="FF000000"/>
        <rFont val="Times New Roman"/>
        <family val="1"/>
        <charset val="162"/>
      </rPr>
      <t xml:space="preserve">
Büro Çalışanları Hak Sendikası</t>
    </r>
  </si>
  <si>
    <t>HAK-SEN</t>
  </si>
  <si>
    <t>BİRLEŞİK KAMU-İŞ</t>
  </si>
  <si>
    <r>
      <rPr>
        <b/>
        <sz val="8"/>
        <color rgb="FF000000"/>
        <rFont val="Times New Roman"/>
        <family val="1"/>
        <charset val="162"/>
      </rPr>
      <t>BÜRO-İŞ</t>
    </r>
    <r>
      <rPr>
        <sz val="8"/>
        <color rgb="FF000000"/>
        <rFont val="Times New Roman"/>
        <family val="1"/>
        <charset val="162"/>
      </rPr>
      <t xml:space="preserve">
Büro Hizmet Kolu Kamu Çalışanları Sendikası</t>
    </r>
  </si>
  <si>
    <r>
      <rPr>
        <b/>
        <sz val="8"/>
        <color rgb="FF000000"/>
        <rFont val="Times New Roman"/>
        <family val="1"/>
        <charset val="162"/>
      </rPr>
      <t>BAĞIMSIZ BÜRO-SEN</t>
    </r>
    <r>
      <rPr>
        <sz val="8"/>
        <color rgb="FF000000"/>
        <rFont val="Times New Roman"/>
        <family val="1"/>
        <charset val="162"/>
      </rPr>
      <t xml:space="preserve">
Bağımsız Büro Hizmet Kolu Kamu Görevlileri Sendikası</t>
    </r>
  </si>
  <si>
    <t>ÇALIŞAN-SEN</t>
  </si>
  <si>
    <r>
      <rPr>
        <b/>
        <sz val="8"/>
        <color rgb="FF000000"/>
        <rFont val="Times New Roman"/>
        <family val="1"/>
        <charset val="162"/>
      </rPr>
      <t>OFİS BİR-SEN</t>
    </r>
    <r>
      <rPr>
        <sz val="8"/>
        <color rgb="FF000000"/>
        <rFont val="Times New Roman"/>
        <family val="1"/>
        <charset val="162"/>
      </rPr>
      <t xml:space="preserve">
Türkiye Ofis Çalışanları Birliği Sendikası</t>
    </r>
  </si>
  <si>
    <t>TÜM MEMUR-SEN</t>
  </si>
  <si>
    <t>BAĞIMSIZ</t>
  </si>
  <si>
    <t>ANADOLU-SEN</t>
  </si>
  <si>
    <r>
      <rPr>
        <b/>
        <sz val="8"/>
        <color rgb="FF000000"/>
        <rFont val="Times New Roman"/>
        <family val="1"/>
        <charset val="162"/>
      </rPr>
      <t>TÜM BÜRO-SEN</t>
    </r>
    <r>
      <rPr>
        <sz val="8"/>
        <color rgb="FF000000"/>
        <rFont val="Times New Roman"/>
        <family val="1"/>
        <charset val="162"/>
      </rPr>
      <t xml:space="preserve">
Tüm Büro Çalışanları Sendikası</t>
    </r>
  </si>
  <si>
    <t>ŞEHİT-GAZİ-SEN KONFEDERASYONU</t>
  </si>
  <si>
    <r>
      <rPr>
        <b/>
        <sz val="8"/>
        <color rgb="FF000000"/>
        <rFont val="Times New Roman"/>
        <family val="1"/>
        <charset val="162"/>
      </rPr>
      <t>SİME-SEN</t>
    </r>
    <r>
      <rPr>
        <sz val="8"/>
        <color rgb="FF000000"/>
        <rFont val="Times New Roman"/>
        <family val="1"/>
        <charset val="162"/>
      </rPr>
      <t xml:space="preserve">
Sivil Memurlar Sendikası</t>
    </r>
  </si>
  <si>
    <t>MİL-SEN KONFEDERASYONU</t>
  </si>
  <si>
    <t>YURT-SEN KONFEDERASYONU</t>
  </si>
  <si>
    <r>
      <rPr>
        <b/>
        <sz val="8"/>
        <color rgb="FF000000"/>
        <rFont val="Times New Roman"/>
        <family val="1"/>
        <charset val="162"/>
      </rPr>
      <t>MALİYE-SEN</t>
    </r>
    <r>
      <rPr>
        <sz val="8"/>
        <color rgb="FF000000"/>
        <rFont val="Times New Roman"/>
        <family val="1"/>
        <charset val="162"/>
      </rPr>
      <t xml:space="preserve">
Maliye Çalışanları Sendikası</t>
    </r>
  </si>
  <si>
    <r>
      <rPr>
        <b/>
        <sz val="8"/>
        <color rgb="FF000000"/>
        <rFont val="Times New Roman"/>
        <family val="1"/>
        <charset val="162"/>
      </rPr>
      <t>YARGIÇLAR SENDİKASI</t>
    </r>
    <r>
      <rPr>
        <sz val="8"/>
        <color rgb="FF000000"/>
        <rFont val="Times New Roman"/>
        <family val="1"/>
        <charset val="162"/>
      </rPr>
      <t xml:space="preserve">
Yargıçlar Sendikası</t>
    </r>
  </si>
  <si>
    <r>
      <rPr>
        <b/>
        <sz val="8"/>
        <color rgb="FF000000"/>
        <rFont val="Times New Roman"/>
        <family val="1"/>
        <charset val="162"/>
      </rPr>
      <t>ANADOLU BÜRO-SEN</t>
    </r>
    <r>
      <rPr>
        <sz val="8"/>
        <color rgb="FF000000"/>
        <rFont val="Times New Roman"/>
        <family val="1"/>
        <charset val="162"/>
      </rPr>
      <t xml:space="preserve">
Anadolu Büro Çalışanları Sendikası</t>
    </r>
  </si>
  <si>
    <r>
      <rPr>
        <b/>
        <sz val="8"/>
        <color rgb="FF000000"/>
        <rFont val="Times New Roman"/>
        <family val="1"/>
        <charset val="162"/>
      </rPr>
      <t>YURT BÜRO-SEN</t>
    </r>
    <r>
      <rPr>
        <sz val="8"/>
        <color rgb="FF000000"/>
        <rFont val="Times New Roman"/>
        <family val="1"/>
        <charset val="162"/>
      </rPr>
      <t xml:space="preserve">
Yurt Büro Çalışanları Sendikası</t>
    </r>
  </si>
  <si>
    <r>
      <rPr>
        <b/>
        <sz val="8"/>
        <color rgb="FF000000"/>
        <rFont val="Times New Roman"/>
        <family val="1"/>
        <charset val="162"/>
      </rPr>
      <t>e-NÜFUS-SEN</t>
    </r>
    <r>
      <rPr>
        <sz val="8"/>
        <color rgb="FF000000"/>
        <rFont val="Times New Roman"/>
        <family val="1"/>
        <charset val="162"/>
      </rPr>
      <t xml:space="preserve">
e-nüfus Sendikası</t>
    </r>
  </si>
  <si>
    <r>
      <rPr>
        <b/>
        <sz val="8"/>
        <color rgb="FF000000"/>
        <rFont val="Times New Roman"/>
        <family val="1"/>
        <charset val="162"/>
      </rPr>
      <t>EKSEN BÜRO BİR SEN</t>
    </r>
    <r>
      <rPr>
        <sz val="8"/>
        <color rgb="FF000000"/>
        <rFont val="Times New Roman"/>
        <family val="1"/>
        <charset val="162"/>
      </rPr>
      <t xml:space="preserve">
Eksen Büro Çalışanları Birliği Sendikası</t>
    </r>
  </si>
  <si>
    <r>
      <rPr>
        <b/>
        <sz val="8"/>
        <color rgb="FF000000"/>
        <rFont val="Times New Roman"/>
        <family val="1"/>
        <charset val="162"/>
      </rPr>
      <t>ŞEHİT GAZİ-SEN-BÜRO</t>
    </r>
    <r>
      <rPr>
        <sz val="8"/>
        <color rgb="FF000000"/>
        <rFont val="Times New Roman"/>
        <family val="1"/>
        <charset val="162"/>
      </rPr>
      <t xml:space="preserve">
Gazi, Gazi Ve Şehit Yakınları İle Vatansever Kamu Görevlileri Sendikası Büro</t>
    </r>
  </si>
  <si>
    <r>
      <rPr>
        <b/>
        <sz val="8"/>
        <color rgb="FF000000"/>
        <rFont val="Times New Roman"/>
        <family val="1"/>
        <charset val="162"/>
      </rPr>
      <t>BAK-SEN</t>
    </r>
    <r>
      <rPr>
        <sz val="8"/>
        <color rgb="FF000000"/>
        <rFont val="Times New Roman"/>
        <family val="1"/>
        <charset val="162"/>
      </rPr>
      <t xml:space="preserve">
Bağımsız Kamu Çalışanları Sendikası</t>
    </r>
  </si>
  <si>
    <r>
      <rPr>
        <b/>
        <sz val="8"/>
        <color rgb="FF000000"/>
        <rFont val="Times New Roman"/>
        <family val="1"/>
        <charset val="162"/>
      </rPr>
      <t>BÜRO BİR-SEN</t>
    </r>
    <r>
      <rPr>
        <sz val="8"/>
        <color rgb="FF000000"/>
        <rFont val="Times New Roman"/>
        <family val="1"/>
        <charset val="162"/>
      </rPr>
      <t xml:space="preserve">
Büro Kamu Görevlileri Birliği Sendikası</t>
    </r>
  </si>
  <si>
    <r>
      <rPr>
        <b/>
        <sz val="8"/>
        <color rgb="FF000000"/>
        <rFont val="Times New Roman"/>
        <family val="1"/>
        <charset val="162"/>
      </rPr>
      <t>BİRLİK BÜRO-SEN</t>
    </r>
    <r>
      <rPr>
        <sz val="8"/>
        <color rgb="FF000000"/>
        <rFont val="Times New Roman"/>
        <family val="1"/>
        <charset val="162"/>
      </rPr>
      <t xml:space="preserve">
Birlik Büro Çalışanları Sendikası</t>
    </r>
  </si>
  <si>
    <r>
      <rPr>
        <b/>
        <sz val="8"/>
        <color rgb="FF000000"/>
        <rFont val="Times New Roman"/>
        <family val="1"/>
        <charset val="162"/>
      </rPr>
      <t>DEB-SEN</t>
    </r>
    <r>
      <rPr>
        <sz val="8"/>
        <color rgb="FF000000"/>
        <rFont val="Times New Roman"/>
        <family val="1"/>
        <charset val="162"/>
      </rPr>
      <t xml:space="preserve">
Demokrat Büro Çalışanları Sendikası</t>
    </r>
  </si>
  <si>
    <r>
      <rPr>
        <b/>
        <sz val="8"/>
        <color rgb="FF000000"/>
        <rFont val="Times New Roman"/>
        <family val="1"/>
        <charset val="162"/>
      </rPr>
      <t>ŞEHİT GAZİ KAMU-SEN</t>
    </r>
    <r>
      <rPr>
        <sz val="8"/>
        <color rgb="FF000000"/>
        <rFont val="Times New Roman"/>
        <family val="1"/>
        <charset val="162"/>
      </rPr>
      <t xml:space="preserve">
Şehit Gazi Aileleri Ve Tüm Kamu Çalışanları Sendikası</t>
    </r>
  </si>
  <si>
    <r>
      <rPr>
        <b/>
        <sz val="8"/>
        <color rgb="FF000000"/>
        <rFont val="Times New Roman"/>
        <family val="1"/>
        <charset val="162"/>
      </rPr>
      <t>GENÇ BÜRO-SEN</t>
    </r>
    <r>
      <rPr>
        <sz val="8"/>
        <color rgb="FF000000"/>
        <rFont val="Times New Roman"/>
        <family val="1"/>
        <charset val="162"/>
      </rPr>
      <t xml:space="preserve">
Genç Büro Çalışanları Sendikası</t>
    </r>
  </si>
  <si>
    <r>
      <rPr>
        <b/>
        <sz val="8"/>
        <color rgb="FF000000"/>
        <rFont val="Times New Roman"/>
        <family val="1"/>
        <charset val="162"/>
      </rPr>
      <t>TÜM BÜRO BİRLİK SENDİKASI</t>
    </r>
    <r>
      <rPr>
        <sz val="8"/>
        <color rgb="FF000000"/>
        <rFont val="Times New Roman"/>
        <family val="1"/>
        <charset val="162"/>
      </rPr>
      <t xml:space="preserve">
Tüm Büro Hizmet Kolu Çalışanları Birliği Sendikası</t>
    </r>
  </si>
  <si>
    <r>
      <rPr>
        <b/>
        <sz val="8"/>
        <color rgb="FF000000"/>
        <rFont val="Times New Roman"/>
        <family val="1"/>
        <charset val="162"/>
      </rPr>
      <t>HUZUR BÜRO SEN</t>
    </r>
    <r>
      <rPr>
        <sz val="8"/>
        <color rgb="FF000000"/>
        <rFont val="Times New Roman"/>
        <family val="1"/>
        <charset val="162"/>
      </rPr>
      <t xml:space="preserve">
Huzur Büro Bankacılık Ve Sigortacılık Hizmetleri Çalışanları Sendikası</t>
    </r>
  </si>
  <si>
    <t>372</t>
  </si>
  <si>
    <r>
      <rPr>
        <b/>
        <sz val="8"/>
        <color rgb="FF000000"/>
        <rFont val="Times New Roman"/>
        <family val="1"/>
        <charset val="162"/>
      </rPr>
      <t>BAĞIMSIZ BİRLİK BÜRO SEN</t>
    </r>
    <r>
      <rPr>
        <sz val="8"/>
        <color rgb="FF000000"/>
        <rFont val="Times New Roman"/>
        <family val="1"/>
        <charset val="162"/>
      </rPr>
      <t xml:space="preserve">
Bağımsız Birlik Büro Hizmet Kolu Kamu Görevlileri Sendikası</t>
    </r>
  </si>
  <si>
    <t>379</t>
  </si>
  <si>
    <t>0.000 %</t>
  </si>
  <si>
    <r>
      <t xml:space="preserve">Kamu Görevlileri                                                                                                       </t>
    </r>
    <r>
      <rPr>
        <i/>
        <sz val="14"/>
        <color theme="0"/>
        <rFont val="Times New Roman"/>
        <family val="1"/>
        <charset val="162"/>
      </rPr>
      <t xml:space="preserve">                      Civil Servants</t>
    </r>
  </si>
  <si>
    <t>Eğitim, Öğretim ve Bilim Hizmetleri</t>
  </si>
  <si>
    <r>
      <rPr>
        <b/>
        <sz val="8"/>
        <color rgb="FF000000"/>
        <rFont val="Times New Roman"/>
        <family val="1"/>
        <charset val="162"/>
      </rPr>
      <t xml:space="preserve">EĞİTİM SEN  </t>
    </r>
    <r>
      <rPr>
        <sz val="8"/>
        <color rgb="FF000000"/>
        <rFont val="Times New Roman"/>
        <family val="1"/>
        <charset val="162"/>
      </rPr>
      <t xml:space="preserve">
Eğitim Ve Bilim Emekçileri Sendikası</t>
    </r>
  </si>
  <si>
    <r>
      <rPr>
        <b/>
        <sz val="8"/>
        <color rgb="FF000000"/>
        <rFont val="Times New Roman"/>
        <family val="1"/>
        <charset val="162"/>
      </rPr>
      <t>EĞİTİM-BİR-SEN</t>
    </r>
    <r>
      <rPr>
        <sz val="8"/>
        <color rgb="FF000000"/>
        <rFont val="Times New Roman"/>
        <family val="1"/>
        <charset val="162"/>
      </rPr>
      <t xml:space="preserve">
Eğitimciler Birliği Sendikası</t>
    </r>
  </si>
  <si>
    <r>
      <rPr>
        <b/>
        <sz val="8"/>
        <color rgb="FF000000"/>
        <rFont val="Times New Roman"/>
        <family val="1"/>
        <charset val="162"/>
      </rPr>
      <t>TEM-SEN</t>
    </r>
    <r>
      <rPr>
        <sz val="8"/>
        <color rgb="FF000000"/>
        <rFont val="Times New Roman"/>
        <family val="1"/>
        <charset val="162"/>
      </rPr>
      <t xml:space="preserve">
Tüm Eğitimciler ve Eğitim Müfettişleri Sendikası</t>
    </r>
  </si>
  <si>
    <r>
      <rPr>
        <b/>
        <sz val="8"/>
        <color rgb="FF000000"/>
        <rFont val="Times New Roman"/>
        <family val="1"/>
        <charset val="162"/>
      </rPr>
      <t>ÖZGÜR EĞİTİM-SEN</t>
    </r>
    <r>
      <rPr>
        <sz val="8"/>
        <color rgb="FF000000"/>
        <rFont val="Times New Roman"/>
        <family val="1"/>
        <charset val="162"/>
      </rPr>
      <t xml:space="preserve">
Özgür Eğitim ve Bilim Çalışanları Sendikası</t>
    </r>
  </si>
  <si>
    <r>
      <rPr>
        <b/>
        <sz val="8"/>
        <color rgb="FF000000"/>
        <rFont val="Times New Roman"/>
        <family val="1"/>
        <charset val="162"/>
      </rPr>
      <t>ANADOLU EĞİTİM SENDİKASI</t>
    </r>
    <r>
      <rPr>
        <sz val="8"/>
        <color rgb="FF000000"/>
        <rFont val="Times New Roman"/>
        <family val="1"/>
        <charset val="162"/>
      </rPr>
      <t xml:space="preserve">
Anadolu Eğitim Öğretim ve Bilim Hizmetleri Sendikası</t>
    </r>
  </si>
  <si>
    <r>
      <rPr>
        <b/>
        <sz val="8"/>
        <color rgb="FF000000"/>
        <rFont val="Times New Roman"/>
        <family val="1"/>
        <charset val="162"/>
      </rPr>
      <t>ATASEN</t>
    </r>
    <r>
      <rPr>
        <sz val="8"/>
        <color rgb="FF000000"/>
        <rFont val="Times New Roman"/>
        <family val="1"/>
        <charset val="162"/>
      </rPr>
      <t xml:space="preserve">
Ata Eğitim ve Bilim Çalışanları Sendikası</t>
    </r>
  </si>
  <si>
    <r>
      <rPr>
        <b/>
        <sz val="8"/>
        <color rgb="FF000000"/>
        <rFont val="Times New Roman"/>
        <family val="1"/>
        <charset val="162"/>
      </rPr>
      <t>EĞİTİM-İŞ</t>
    </r>
    <r>
      <rPr>
        <sz val="8"/>
        <color rgb="FF000000"/>
        <rFont val="Times New Roman"/>
        <family val="1"/>
        <charset val="162"/>
      </rPr>
      <t xml:space="preserve">
Eğitim ve Bilim İşgörenleri Sendikası</t>
    </r>
  </si>
  <si>
    <r>
      <rPr>
        <b/>
        <sz val="8"/>
        <color rgb="FF000000"/>
        <rFont val="Times New Roman"/>
        <family val="1"/>
        <charset val="162"/>
      </rPr>
      <t>TEÇ-SEN</t>
    </r>
    <r>
      <rPr>
        <sz val="8"/>
        <color rgb="FF000000"/>
        <rFont val="Times New Roman"/>
        <family val="1"/>
        <charset val="162"/>
      </rPr>
      <t xml:space="preserve">
Tüm Eğitim Çalışanları Sendikası</t>
    </r>
  </si>
  <si>
    <r>
      <rPr>
        <b/>
        <sz val="8"/>
        <color rgb="FF000000"/>
        <rFont val="Times New Roman"/>
        <family val="1"/>
        <charset val="162"/>
      </rPr>
      <t>AND-SEN</t>
    </r>
    <r>
      <rPr>
        <sz val="8"/>
        <color rgb="FF000000"/>
        <rFont val="Times New Roman"/>
        <family val="1"/>
        <charset val="162"/>
      </rPr>
      <t xml:space="preserve">
Anadolu Eğitim Çalışanları Birliği Sendikası</t>
    </r>
  </si>
  <si>
    <r>
      <rPr>
        <b/>
        <sz val="8"/>
        <color rgb="FF000000"/>
        <rFont val="Times New Roman"/>
        <family val="1"/>
        <charset val="162"/>
      </rPr>
      <t>TÜM EĞİTİM BİR-SEN</t>
    </r>
    <r>
      <rPr>
        <sz val="8"/>
        <color rgb="FF000000"/>
        <rFont val="Times New Roman"/>
        <family val="1"/>
        <charset val="162"/>
      </rPr>
      <t xml:space="preserve">
Tüm Eğitimciler Birliği Sendikası</t>
    </r>
  </si>
  <si>
    <r>
      <rPr>
        <b/>
        <sz val="8"/>
        <color rgb="FF000000"/>
        <rFont val="Times New Roman"/>
        <family val="1"/>
        <charset val="162"/>
      </rPr>
      <t>BEÇ-SEN</t>
    </r>
    <r>
      <rPr>
        <sz val="8"/>
        <color rgb="FF000000"/>
        <rFont val="Times New Roman"/>
        <family val="1"/>
        <charset val="162"/>
      </rPr>
      <t xml:space="preserve">
Bağımsız Eğitim, Öğretim ve Bilim Hizmet Kolu Kamu Görevlileri Sendikası</t>
    </r>
  </si>
  <si>
    <r>
      <rPr>
        <b/>
        <sz val="8"/>
        <color rgb="FF000000"/>
        <rFont val="Times New Roman"/>
        <family val="1"/>
        <charset val="162"/>
      </rPr>
      <t>DES</t>
    </r>
    <r>
      <rPr>
        <sz val="8"/>
        <color rgb="FF000000"/>
        <rFont val="Times New Roman"/>
        <family val="1"/>
        <charset val="162"/>
      </rPr>
      <t xml:space="preserve">
Demokrat Eğitimciler Sendikası</t>
    </r>
  </si>
  <si>
    <r>
      <rPr>
        <b/>
        <sz val="8"/>
        <color rgb="FF000000"/>
        <rFont val="Times New Roman"/>
        <family val="1"/>
        <charset val="162"/>
      </rPr>
      <t>BİRLİK EĞİTİM-SEN</t>
    </r>
    <r>
      <rPr>
        <sz val="8"/>
        <color rgb="FF000000"/>
        <rFont val="Times New Roman"/>
        <family val="1"/>
        <charset val="162"/>
      </rPr>
      <t xml:space="preserve">
Eğitim Öğretim ve Bilim Hizmetleri Çalışanları Birliği Sendikası</t>
    </r>
  </si>
  <si>
    <r>
      <rPr>
        <b/>
        <sz val="8"/>
        <color rgb="FF000000"/>
        <rFont val="Times New Roman"/>
        <family val="1"/>
        <charset val="162"/>
      </rPr>
      <t>EĞİTİM SÖZ-SEN</t>
    </r>
    <r>
      <rPr>
        <sz val="8"/>
        <color rgb="FF000000"/>
        <rFont val="Times New Roman"/>
        <family val="1"/>
        <charset val="162"/>
      </rPr>
      <t xml:space="preserve">
Eğitim ve Bilim Çalışanlarının Sözü Sendikası</t>
    </r>
  </si>
  <si>
    <r>
      <rPr>
        <b/>
        <sz val="8"/>
        <color rgb="FF000000"/>
        <rFont val="Times New Roman"/>
        <family val="1"/>
        <charset val="162"/>
      </rPr>
      <t>DEMOKRATİK EĞİTİM-SEN</t>
    </r>
    <r>
      <rPr>
        <sz val="8"/>
        <color rgb="FF000000"/>
        <rFont val="Times New Roman"/>
        <family val="1"/>
        <charset val="162"/>
      </rPr>
      <t xml:space="preserve">
Demokratik Eğitim Çalışanları Sendikası</t>
    </r>
  </si>
  <si>
    <r>
      <rPr>
        <b/>
        <sz val="8"/>
        <color rgb="FF000000"/>
        <rFont val="Times New Roman"/>
        <family val="1"/>
        <charset val="162"/>
      </rPr>
      <t>BAĞIMSIZ EĞİTİM-SEN</t>
    </r>
    <r>
      <rPr>
        <sz val="8"/>
        <color rgb="FF000000"/>
        <rFont val="Times New Roman"/>
        <family val="1"/>
        <charset val="162"/>
      </rPr>
      <t xml:space="preserve">
Bağımsız Eğitim Öğretim ve Bilim Hizmetleri Kamu Görevlileri Sendikası</t>
    </r>
  </si>
  <si>
    <r>
      <rPr>
        <b/>
        <sz val="8"/>
        <color rgb="FF000000"/>
        <rFont val="Times New Roman"/>
        <family val="1"/>
        <charset val="162"/>
      </rPr>
      <t>EŞİT HAKLAR SENDİKASI</t>
    </r>
    <r>
      <rPr>
        <sz val="8"/>
        <color rgb="FF000000"/>
        <rFont val="Times New Roman"/>
        <family val="1"/>
        <charset val="162"/>
      </rPr>
      <t xml:space="preserve">
Eğitim ve Bilim Çalışanları Eşit Haklar Sendikası</t>
    </r>
  </si>
  <si>
    <r>
      <rPr>
        <b/>
        <sz val="8"/>
        <color rgb="FF000000"/>
        <rFont val="Times New Roman"/>
        <family val="1"/>
        <charset val="162"/>
      </rPr>
      <t>EKSEN EĞİTİM-SEN</t>
    </r>
    <r>
      <rPr>
        <sz val="8"/>
        <color rgb="FF000000"/>
        <rFont val="Times New Roman"/>
        <family val="1"/>
        <charset val="162"/>
      </rPr>
      <t xml:space="preserve">
Eğitimci Kamu Çalışanları Sendikası</t>
    </r>
  </si>
  <si>
    <r>
      <rPr>
        <b/>
        <sz val="8"/>
        <color rgb="FF000000"/>
        <rFont val="Times New Roman"/>
        <family val="1"/>
        <charset val="162"/>
      </rPr>
      <t>EĞİTİM İLKE-SEN</t>
    </r>
    <r>
      <rPr>
        <sz val="8"/>
        <color rgb="FF000000"/>
        <rFont val="Times New Roman"/>
        <family val="1"/>
        <charset val="162"/>
      </rPr>
      <t xml:space="preserve">
İlkeli Eğitim ve Bilim Çalışanları Dayanışma Sendikası</t>
    </r>
  </si>
  <si>
    <r>
      <rPr>
        <b/>
        <sz val="8"/>
        <color rgb="FF000000"/>
        <rFont val="Times New Roman"/>
        <family val="1"/>
        <charset val="162"/>
      </rPr>
      <t>SAY-SEN</t>
    </r>
    <r>
      <rPr>
        <sz val="8"/>
        <color rgb="FF000000"/>
        <rFont val="Times New Roman"/>
        <family val="1"/>
        <charset val="162"/>
      </rPr>
      <t xml:space="preserve">
Eğitim ve Saymanlık Çalışanları Sendikası</t>
    </r>
  </si>
  <si>
    <r>
      <rPr>
        <b/>
        <sz val="8"/>
        <color rgb="FF000000"/>
        <rFont val="Times New Roman"/>
        <family val="1"/>
        <charset val="162"/>
      </rPr>
      <t>YURT EĞİTİM-SEN</t>
    </r>
    <r>
      <rPr>
        <sz val="8"/>
        <color rgb="FF000000"/>
        <rFont val="Times New Roman"/>
        <family val="1"/>
        <charset val="162"/>
      </rPr>
      <t xml:space="preserve">
Yurt Eğitim Çalışanları Sendikası</t>
    </r>
  </si>
  <si>
    <r>
      <rPr>
        <b/>
        <sz val="8"/>
        <color rgb="FF000000"/>
        <rFont val="Times New Roman"/>
        <family val="1"/>
        <charset val="162"/>
      </rPr>
      <t>TÜM EĞİTİM-SEN</t>
    </r>
    <r>
      <rPr>
        <sz val="8"/>
        <color rgb="FF000000"/>
        <rFont val="Times New Roman"/>
        <family val="1"/>
        <charset val="162"/>
      </rPr>
      <t xml:space="preserve">
Tüm Eğitim ve Bilim Çalışanları Sendikası</t>
    </r>
  </si>
  <si>
    <r>
      <rPr>
        <b/>
        <sz val="8"/>
        <color rgb="FF000000"/>
        <rFont val="Times New Roman"/>
        <family val="1"/>
        <charset val="162"/>
      </rPr>
      <t>ÖGESEN</t>
    </r>
    <r>
      <rPr>
        <sz val="8"/>
        <color rgb="FF000000"/>
        <rFont val="Times New Roman"/>
        <family val="1"/>
        <charset val="162"/>
      </rPr>
      <t xml:space="preserve">
Öğretim Elemanları Sendikası</t>
    </r>
  </si>
  <si>
    <r>
      <rPr>
        <b/>
        <sz val="8"/>
        <color rgb="FF000000"/>
        <rFont val="Times New Roman"/>
        <family val="1"/>
        <charset val="162"/>
      </rPr>
      <t>TÖS</t>
    </r>
    <r>
      <rPr>
        <sz val="8"/>
        <color rgb="FF000000"/>
        <rFont val="Times New Roman"/>
        <family val="1"/>
        <charset val="162"/>
      </rPr>
      <t xml:space="preserve">
Tüm Öğretmenler Sendikası</t>
    </r>
  </si>
  <si>
    <r>
      <rPr>
        <b/>
        <sz val="8"/>
        <color rgb="FF000000"/>
        <rFont val="Times New Roman"/>
        <family val="1"/>
        <charset val="162"/>
      </rPr>
      <t>ÜNİ-PER-SEN</t>
    </r>
    <r>
      <rPr>
        <sz val="8"/>
        <color rgb="FF000000"/>
        <rFont val="Times New Roman"/>
        <family val="1"/>
        <charset val="162"/>
      </rPr>
      <t xml:space="preserve">
Üniversite İdari Personel Sendikası</t>
    </r>
  </si>
  <si>
    <r>
      <rPr>
        <b/>
        <sz val="8"/>
        <color rgb="FF000000"/>
        <rFont val="Times New Roman"/>
        <family val="1"/>
        <charset val="162"/>
      </rPr>
      <t>ANADOLU EKSEN</t>
    </r>
    <r>
      <rPr>
        <sz val="8"/>
        <color rgb="FF000000"/>
        <rFont val="Times New Roman"/>
        <family val="1"/>
        <charset val="162"/>
      </rPr>
      <t xml:space="preserve">
Anadolu Eğitim Kurumları Çalışanları Sendikası</t>
    </r>
  </si>
  <si>
    <r>
      <rPr>
        <b/>
        <sz val="8"/>
        <color rgb="FF000000"/>
        <rFont val="Times New Roman"/>
        <family val="1"/>
        <charset val="162"/>
      </rPr>
      <t>OSMANLI EĞİTİM-SEN</t>
    </r>
    <r>
      <rPr>
        <sz val="8"/>
        <color rgb="FF000000"/>
        <rFont val="Times New Roman"/>
        <family val="1"/>
        <charset val="162"/>
      </rPr>
      <t xml:space="preserve">
Osmanlı Eğitim Çalışanları Sendikası</t>
    </r>
  </si>
  <si>
    <r>
      <rPr>
        <b/>
        <sz val="8"/>
        <color rgb="FF000000"/>
        <rFont val="Times New Roman"/>
        <family val="1"/>
        <charset val="162"/>
      </rPr>
      <t>İDEAL EĞİTİM-SEN</t>
    </r>
    <r>
      <rPr>
        <sz val="8"/>
        <color rgb="FF000000"/>
        <rFont val="Times New Roman"/>
        <family val="1"/>
        <charset val="162"/>
      </rPr>
      <t xml:space="preserve">
İdealist Eğitim ve Bilim Çalışanları Sendikası</t>
    </r>
  </si>
  <si>
    <r>
      <rPr>
        <b/>
        <sz val="8"/>
        <color rgb="FF000000"/>
        <rFont val="Times New Roman"/>
        <family val="1"/>
        <charset val="162"/>
      </rPr>
      <t>EĞİTİMDE BİRLİK-SEN</t>
    </r>
    <r>
      <rPr>
        <sz val="8"/>
        <color rgb="FF000000"/>
        <rFont val="Times New Roman"/>
        <family val="1"/>
        <charset val="162"/>
      </rPr>
      <t xml:space="preserve">
Eğitimde Çalışanlar Birliği Sendikası</t>
    </r>
  </si>
  <si>
    <r>
      <rPr>
        <b/>
        <sz val="8"/>
        <color rgb="FF000000"/>
        <rFont val="Times New Roman"/>
        <family val="1"/>
        <charset val="162"/>
      </rPr>
      <t>DİRİLİŞ EĞİTİM-SEN</t>
    </r>
    <r>
      <rPr>
        <sz val="8"/>
        <color rgb="FF000000"/>
        <rFont val="Times New Roman"/>
        <family val="1"/>
        <charset val="162"/>
      </rPr>
      <t xml:space="preserve">
Eğitim ve Öğretim Birliği Sendikası</t>
    </r>
  </si>
  <si>
    <r>
      <rPr>
        <b/>
        <sz val="8"/>
        <color rgb="FF000000"/>
        <rFont val="Times New Roman"/>
        <family val="1"/>
        <charset val="162"/>
      </rPr>
      <t>ŞEHİT GAZİ-SEN-EĞİTİM</t>
    </r>
    <r>
      <rPr>
        <sz val="8"/>
        <color rgb="FF000000"/>
        <rFont val="Times New Roman"/>
        <family val="1"/>
        <charset val="162"/>
      </rPr>
      <t xml:space="preserve">
Gazi, Gazi ve Şehit Yakınları ile Vatansever Kamu Görevlileri Sendikası Eğitim</t>
    </r>
  </si>
  <si>
    <r>
      <rPr>
        <b/>
        <sz val="8"/>
        <color rgb="FF000000"/>
        <rFont val="Times New Roman"/>
        <family val="1"/>
        <charset val="162"/>
      </rPr>
      <t>ŞEHİT GAZİ VE ENGELLİ EĞİTİM-SEN</t>
    </r>
    <r>
      <rPr>
        <sz val="8"/>
        <color rgb="FF000000"/>
        <rFont val="Times New Roman"/>
        <family val="1"/>
        <charset val="162"/>
      </rPr>
      <t xml:space="preserve">
Şehit Gazi Ve Engelliler Eğitim Kamu Kuruluşu Sendikası</t>
    </r>
  </si>
  <si>
    <r>
      <rPr>
        <b/>
        <sz val="8"/>
        <color rgb="FF000000"/>
        <rFont val="Times New Roman"/>
        <family val="1"/>
        <charset val="162"/>
      </rPr>
      <t>TÖB SEN</t>
    </r>
    <r>
      <rPr>
        <sz val="8"/>
        <color rgb="FF000000"/>
        <rFont val="Times New Roman"/>
        <family val="1"/>
        <charset val="162"/>
      </rPr>
      <t xml:space="preserve">
Tüm Öğretmenler Birliği Sendikası</t>
    </r>
  </si>
  <si>
    <t>360</t>
  </si>
  <si>
    <t>361</t>
  </si>
  <si>
    <r>
      <rPr>
        <b/>
        <sz val="8"/>
        <color rgb="FF000000"/>
        <rFont val="Times New Roman"/>
        <family val="1"/>
        <charset val="162"/>
      </rPr>
      <t>TÜM KAMU-SEN EĞİTİM</t>
    </r>
    <r>
      <rPr>
        <sz val="8"/>
        <color rgb="FF000000"/>
        <rFont val="Times New Roman"/>
        <family val="1"/>
        <charset val="162"/>
      </rPr>
      <t xml:space="preserve">
Tüm Kamu Çalışanları Eğitim Sendikası</t>
    </r>
  </si>
  <si>
    <t>366</t>
  </si>
  <si>
    <r>
      <rPr>
        <b/>
        <sz val="8"/>
        <color rgb="FF000000"/>
        <rFont val="Times New Roman"/>
        <family val="1"/>
        <charset val="162"/>
      </rPr>
      <t>VATANSEVER-SEN-EĞİTİM</t>
    </r>
    <r>
      <rPr>
        <sz val="8"/>
        <color rgb="FF000000"/>
        <rFont val="Times New Roman"/>
        <family val="1"/>
        <charset val="162"/>
      </rPr>
      <t xml:space="preserve">
Vatansever Kamu Görevlileri Eğitim Sendikası</t>
    </r>
  </si>
  <si>
    <t>367</t>
  </si>
  <si>
    <t>Sağlık ve Sosyal Hizmetler</t>
  </si>
  <si>
    <r>
      <rPr>
        <b/>
        <sz val="8"/>
        <color rgb="FF000000"/>
        <rFont val="Times New Roman"/>
        <family val="1"/>
        <charset val="162"/>
      </rPr>
      <t>TÜRK SAĞLIK-SEN</t>
    </r>
    <r>
      <rPr>
        <sz val="8"/>
        <color rgb="FF000000"/>
        <rFont val="Times New Roman"/>
        <family val="1"/>
        <charset val="162"/>
      </rPr>
      <t xml:space="preserve">
Türkiye Sağlık ve Sosyal Hizmetleri Kamu Görevlileri Sendikası</t>
    </r>
  </si>
  <si>
    <r>
      <rPr>
        <b/>
        <sz val="8"/>
        <color rgb="FF000000"/>
        <rFont val="Times New Roman"/>
        <family val="1"/>
        <charset val="162"/>
      </rPr>
      <t>SES</t>
    </r>
    <r>
      <rPr>
        <sz val="8"/>
        <color rgb="FF000000"/>
        <rFont val="Times New Roman"/>
        <family val="1"/>
        <charset val="162"/>
      </rPr>
      <t xml:space="preserve">
Sağlık ve Sosyal Hizmet Emekçileri Sendikası</t>
    </r>
  </si>
  <si>
    <r>
      <rPr>
        <b/>
        <sz val="8"/>
        <color rgb="FF000000"/>
        <rFont val="Times New Roman"/>
        <family val="1"/>
        <charset val="162"/>
      </rPr>
      <t>SAĞLIK-SEN</t>
    </r>
    <r>
      <rPr>
        <sz val="8"/>
        <color rgb="FF000000"/>
        <rFont val="Times New Roman"/>
        <family val="1"/>
        <charset val="162"/>
      </rPr>
      <t xml:space="preserve">
Sağlık ve Sosyal Hizmet  Çalışanları Sendikası</t>
    </r>
  </si>
  <si>
    <r>
      <rPr>
        <b/>
        <sz val="8"/>
        <color rgb="FF000000"/>
        <rFont val="Times New Roman"/>
        <family val="1"/>
        <charset val="162"/>
      </rPr>
      <t>BAĞIMSIZ SAĞLIK-SEN</t>
    </r>
    <r>
      <rPr>
        <sz val="8"/>
        <color rgb="FF000000"/>
        <rFont val="Times New Roman"/>
        <family val="1"/>
        <charset val="162"/>
      </rPr>
      <t xml:space="preserve">
Bağımsız Sağlık ve Sosyal Hizmetler Kamu Görevlileri Sendikası</t>
    </r>
  </si>
  <si>
    <r>
      <rPr>
        <b/>
        <sz val="8"/>
        <color rgb="FF000000"/>
        <rFont val="Times New Roman"/>
        <family val="1"/>
        <charset val="162"/>
      </rPr>
      <t>SAĞLIK HAK-SEN</t>
    </r>
    <r>
      <rPr>
        <sz val="8"/>
        <color rgb="FF000000"/>
        <rFont val="Times New Roman"/>
        <family val="1"/>
        <charset val="162"/>
      </rPr>
      <t xml:space="preserve">
Sağlık ve Sosyal Hizmet Çalışanları Hak Sendikası</t>
    </r>
  </si>
  <si>
    <r>
      <rPr>
        <b/>
        <sz val="8"/>
        <color rgb="FF000000"/>
        <rFont val="Times New Roman"/>
        <family val="1"/>
        <charset val="162"/>
      </rPr>
      <t>TÜM SAĞLIK-SEN</t>
    </r>
    <r>
      <rPr>
        <sz val="8"/>
        <color rgb="FF000000"/>
        <rFont val="Times New Roman"/>
        <family val="1"/>
        <charset val="162"/>
      </rPr>
      <t xml:space="preserve">
Tüm Sağlık ve Sosyal Hizmet Çalışanları Sendikası</t>
    </r>
  </si>
  <si>
    <r>
      <rPr>
        <b/>
        <sz val="8"/>
        <color rgb="FF000000"/>
        <rFont val="Times New Roman"/>
        <family val="1"/>
        <charset val="162"/>
      </rPr>
      <t>SÖZ-SEN</t>
    </r>
    <r>
      <rPr>
        <sz val="8"/>
        <color rgb="FF000000"/>
        <rFont val="Times New Roman"/>
        <family val="1"/>
        <charset val="162"/>
      </rPr>
      <t xml:space="preserve">
Sağlık ve Sosyal Hizmet Çalışanlarının Sözü Sendikası</t>
    </r>
  </si>
  <si>
    <r>
      <rPr>
        <b/>
        <sz val="8"/>
        <color rgb="FF000000"/>
        <rFont val="Times New Roman"/>
        <family val="1"/>
        <charset val="162"/>
      </rPr>
      <t>SAĞLIK-SÖZ-SEN</t>
    </r>
    <r>
      <rPr>
        <sz val="8"/>
        <color rgb="FF000000"/>
        <rFont val="Times New Roman"/>
        <family val="1"/>
        <charset val="162"/>
      </rPr>
      <t xml:space="preserve">
Sağlık ve Sosyal Hizmet kolu Çalışanlarının Sözü Sendikası</t>
    </r>
  </si>
  <si>
    <r>
      <rPr>
        <b/>
        <sz val="8"/>
        <color rgb="FF000000"/>
        <rFont val="Times New Roman"/>
        <family val="1"/>
        <charset val="162"/>
      </rPr>
      <t>GENEL SAĞLIK-İŞ</t>
    </r>
    <r>
      <rPr>
        <sz val="8"/>
        <color rgb="FF000000"/>
        <rFont val="Times New Roman"/>
        <family val="1"/>
        <charset val="162"/>
      </rPr>
      <t xml:space="preserve">
Genel Sağlık ve Sosyal Hizmet Kolu Kamu Çalışanları Sendikası</t>
    </r>
  </si>
  <si>
    <r>
      <rPr>
        <b/>
        <sz val="8"/>
        <color rgb="FF000000"/>
        <rFont val="Times New Roman"/>
        <family val="1"/>
        <charset val="162"/>
      </rPr>
      <t>DEMOKRATİK SAĞLIK-SEN</t>
    </r>
    <r>
      <rPr>
        <sz val="8"/>
        <color rgb="FF000000"/>
        <rFont val="Times New Roman"/>
        <family val="1"/>
        <charset val="162"/>
      </rPr>
      <t xml:space="preserve">
Demokratik Sağlık Sosyal Hizmet Çalışanları Sendikası</t>
    </r>
  </si>
  <si>
    <r>
      <rPr>
        <b/>
        <sz val="8"/>
        <color rgb="FF000000"/>
        <rFont val="Times New Roman"/>
        <family val="1"/>
        <charset val="162"/>
      </rPr>
      <t>KAMU SAĞLIK-SEN</t>
    </r>
    <r>
      <rPr>
        <sz val="8"/>
        <color rgb="FF000000"/>
        <rFont val="Times New Roman"/>
        <family val="1"/>
        <charset val="162"/>
      </rPr>
      <t xml:space="preserve">
Kamu ve Üniversite Hastaneleri Sağlık Hizmetleri Sınıfı ve Sosyal Hizmet Çalışanları Sendikası</t>
    </r>
  </si>
  <si>
    <r>
      <rPr>
        <b/>
        <sz val="8"/>
        <color rgb="FF000000"/>
        <rFont val="Times New Roman"/>
        <family val="1"/>
        <charset val="162"/>
      </rPr>
      <t>EKSEN SAĞLIK BİR-SEN</t>
    </r>
    <r>
      <rPr>
        <sz val="8"/>
        <color rgb="FF000000"/>
        <rFont val="Times New Roman"/>
        <family val="1"/>
        <charset val="162"/>
      </rPr>
      <t xml:space="preserve">
Eksen Sağlık ve Sosyal Hizmetler Çalışanları Birliği Sendikası</t>
    </r>
  </si>
  <si>
    <r>
      <rPr>
        <b/>
        <sz val="8"/>
        <color rgb="FF000000"/>
        <rFont val="Times New Roman"/>
        <family val="1"/>
        <charset val="162"/>
      </rPr>
      <t>YURT SAĞLIK-SEN</t>
    </r>
    <r>
      <rPr>
        <sz val="8"/>
        <color rgb="FF000000"/>
        <rFont val="Times New Roman"/>
        <family val="1"/>
        <charset val="162"/>
      </rPr>
      <t xml:space="preserve">
Yurt Sağlık ve Sosyal Hizmet Çalışanları Sendikası</t>
    </r>
  </si>
  <si>
    <r>
      <rPr>
        <b/>
        <sz val="8"/>
        <color rgb="FF000000"/>
        <rFont val="Times New Roman"/>
        <family val="1"/>
        <charset val="162"/>
      </rPr>
      <t>BİRLİK VE DAYANIŞMA SENDİKASI</t>
    </r>
    <r>
      <rPr>
        <sz val="8"/>
        <color rgb="FF000000"/>
        <rFont val="Times New Roman"/>
        <family val="1"/>
        <charset val="162"/>
      </rPr>
      <t xml:space="preserve">
Birinci Basamak Sağlık Çalışanları Birlik Ve Dayanışma Sendikası</t>
    </r>
  </si>
  <si>
    <r>
      <rPr>
        <b/>
        <sz val="8"/>
        <color rgb="FF000000"/>
        <rFont val="Times New Roman"/>
        <family val="1"/>
        <charset val="162"/>
      </rPr>
      <t>HAS SAĞLIK-SEN</t>
    </r>
    <r>
      <rPr>
        <sz val="8"/>
        <color rgb="FF000000"/>
        <rFont val="Times New Roman"/>
        <family val="1"/>
        <charset val="162"/>
      </rPr>
      <t xml:space="preserve">
Sağlık ve Sosyal Hizmet Çalışanları Hak ve Adalet Sendikası</t>
    </r>
  </si>
  <si>
    <r>
      <rPr>
        <b/>
        <sz val="8"/>
        <color rgb="FF000000"/>
        <rFont val="Times New Roman"/>
        <family val="1"/>
        <charset val="162"/>
      </rPr>
      <t>SAĞLIK-İLKE-SEN</t>
    </r>
    <r>
      <rPr>
        <sz val="8"/>
        <color rgb="FF000000"/>
        <rFont val="Times New Roman"/>
        <family val="1"/>
        <charset val="162"/>
      </rPr>
      <t xml:space="preserve">
İlkeli Sağlık ve Sosyal Hizmet Çalışanları Dayanışma Sendikası</t>
    </r>
  </si>
  <si>
    <r>
      <rPr>
        <b/>
        <sz val="8"/>
        <color rgb="FF000000"/>
        <rFont val="Times New Roman"/>
        <family val="1"/>
        <charset val="162"/>
      </rPr>
      <t>SAHİM-SEN</t>
    </r>
    <r>
      <rPr>
        <sz val="8"/>
        <color rgb="FF000000"/>
        <rFont val="Times New Roman"/>
        <family val="1"/>
        <charset val="162"/>
      </rPr>
      <t xml:space="preserve">
Sağlık Hizmetleri Sendikası</t>
    </r>
  </si>
  <si>
    <r>
      <rPr>
        <b/>
        <sz val="8"/>
        <color rgb="FF000000"/>
        <rFont val="Times New Roman"/>
        <family val="1"/>
        <charset val="162"/>
      </rPr>
      <t>AHESEN</t>
    </r>
    <r>
      <rPr>
        <sz val="8"/>
        <color rgb="FF000000"/>
        <rFont val="Times New Roman"/>
        <family val="1"/>
        <charset val="162"/>
      </rPr>
      <t xml:space="preserve">
Aile Hekimliği Çalışanları Sendikası</t>
    </r>
  </si>
  <si>
    <r>
      <rPr>
        <b/>
        <sz val="8"/>
        <color rgb="FF000000"/>
        <rFont val="Times New Roman"/>
        <family val="1"/>
        <charset val="162"/>
      </rPr>
      <t>ŞEHİT GAZİ-SEN-SAĞLIK</t>
    </r>
    <r>
      <rPr>
        <sz val="8"/>
        <color rgb="FF000000"/>
        <rFont val="Times New Roman"/>
        <family val="1"/>
        <charset val="162"/>
      </rPr>
      <t xml:space="preserve">
Gazi, Gazi Ve Şehit Yakınları İle Vatansever Kamu Görevlileri Sendikası Sağlık </t>
    </r>
  </si>
  <si>
    <r>
      <rPr>
        <b/>
        <sz val="8"/>
        <color rgb="FF000000"/>
        <rFont val="Times New Roman"/>
        <family val="1"/>
        <charset val="162"/>
      </rPr>
      <t>SAĞLIK BİR-SEN
Sağlık ve Sosyal Hizm</t>
    </r>
    <r>
      <rPr>
        <sz val="8"/>
        <color rgb="FF000000"/>
        <rFont val="Times New Roman"/>
        <family val="1"/>
        <charset val="162"/>
      </rPr>
      <t>et Kamu Görevlileri Birliği Sendikası</t>
    </r>
  </si>
  <si>
    <r>
      <rPr>
        <b/>
        <sz val="8"/>
        <color rgb="FF000000"/>
        <rFont val="Times New Roman"/>
        <family val="1"/>
        <charset val="162"/>
      </rPr>
      <t>ENGELSİZ-SAĞLIK-SEN</t>
    </r>
    <r>
      <rPr>
        <sz val="8"/>
        <color rgb="FF000000"/>
        <rFont val="Times New Roman"/>
        <family val="1"/>
        <charset val="162"/>
      </rPr>
      <t xml:space="preserve">
Engelsiz Sağlık Çalışanları Sendikası</t>
    </r>
  </si>
  <si>
    <r>
      <rPr>
        <b/>
        <sz val="8"/>
        <color rgb="FF000000"/>
        <rFont val="Times New Roman"/>
        <family val="1"/>
        <charset val="162"/>
      </rPr>
      <t>SAĞLIK LİYAKAT-SEN</t>
    </r>
    <r>
      <rPr>
        <sz val="8"/>
        <color rgb="FF000000"/>
        <rFont val="Times New Roman"/>
        <family val="1"/>
        <charset val="162"/>
      </rPr>
      <t xml:space="preserve">
Liyakatli Sağlık ve Sosyal Hizmet Çalışanları Sendikası</t>
    </r>
  </si>
  <si>
    <r>
      <rPr>
        <b/>
        <sz val="8"/>
        <color rgb="FF000000"/>
        <rFont val="Times New Roman"/>
        <family val="1"/>
        <charset val="162"/>
      </rPr>
      <t>ŞEHİT GAZİ VE ENGELLİ SAĞLIK SEN</t>
    </r>
    <r>
      <rPr>
        <sz val="8"/>
        <color rgb="FF000000"/>
        <rFont val="Times New Roman"/>
        <family val="1"/>
        <charset val="162"/>
      </rPr>
      <t xml:space="preserve">
Şehit Gazi Ve Engelliler Sağlık Kamu Kuruluşu Sendikası</t>
    </r>
  </si>
  <si>
    <r>
      <rPr>
        <b/>
        <sz val="8"/>
        <color rgb="FF000000"/>
        <rFont val="Times New Roman"/>
        <family val="1"/>
        <charset val="162"/>
      </rPr>
      <t>BİZ SAĞLIK-SEN</t>
    </r>
    <r>
      <rPr>
        <sz val="8"/>
        <color rgb="FF000000"/>
        <rFont val="Times New Roman"/>
        <family val="1"/>
        <charset val="162"/>
      </rPr>
      <t xml:space="preserve">
Bizim Sağlık Çalışanları Sosyal Ve Hizmet Sendikası</t>
    </r>
  </si>
  <si>
    <r>
      <rPr>
        <b/>
        <sz val="8"/>
        <color rgb="FF000000"/>
        <rFont val="Times New Roman"/>
        <family val="1"/>
        <charset val="162"/>
      </rPr>
      <t>SAĞLIK MİL-SEN</t>
    </r>
    <r>
      <rPr>
        <sz val="8"/>
        <color rgb="FF000000"/>
        <rFont val="Times New Roman"/>
        <family val="1"/>
        <charset val="162"/>
      </rPr>
      <t xml:space="preserve">
Sağlık ve Sosyal Hizmet Kolu Manevi İlkeli ve Liyakatli Kamu Çalışanları Sendikası</t>
    </r>
  </si>
  <si>
    <r>
      <rPr>
        <b/>
        <sz val="8"/>
        <color rgb="FF000000"/>
        <rFont val="Times New Roman"/>
        <family val="1"/>
        <charset val="162"/>
      </rPr>
      <t>TÜM KAMU-SEN SAĞLIK</t>
    </r>
    <r>
      <rPr>
        <sz val="8"/>
        <color rgb="FF000000"/>
        <rFont val="Times New Roman"/>
        <family val="1"/>
        <charset val="162"/>
      </rPr>
      <t xml:space="preserve">
Tüm Kamu Çalışanları Sağlık Sendikası</t>
    </r>
  </si>
  <si>
    <t>362</t>
  </si>
  <si>
    <t>364</t>
  </si>
  <si>
    <r>
      <rPr>
        <b/>
        <sz val="8"/>
        <color rgb="FF000000"/>
        <rFont val="Times New Roman"/>
        <family val="1"/>
        <charset val="162"/>
      </rPr>
      <t>HEP-SEN</t>
    </r>
    <r>
      <rPr>
        <sz val="8"/>
        <color rgb="FF000000"/>
        <rFont val="Times New Roman"/>
        <family val="1"/>
        <charset val="162"/>
      </rPr>
      <t xml:space="preserve">
Hemşireler ve Tüm Sağlık Profesyonelleri Sendikası</t>
    </r>
  </si>
  <si>
    <t>368</t>
  </si>
  <si>
    <r>
      <rPr>
        <b/>
        <sz val="8"/>
        <color rgb="FF000000"/>
        <rFont val="Times New Roman"/>
        <family val="1"/>
        <charset val="162"/>
      </rPr>
      <t>VATANSEVER-SEN-SAĞLIK</t>
    </r>
    <r>
      <rPr>
        <sz val="8"/>
        <color rgb="FF000000"/>
        <rFont val="Times New Roman"/>
        <family val="1"/>
        <charset val="162"/>
      </rPr>
      <t xml:space="preserve">
Vatansever Kamu Görevlileri Sağlık Sendikası</t>
    </r>
  </si>
  <si>
    <t>370</t>
  </si>
  <si>
    <t>Yerel Yönetim Hizmetleri</t>
  </si>
  <si>
    <r>
      <rPr>
        <b/>
        <sz val="8"/>
        <color rgb="FF000000"/>
        <rFont val="Times New Roman"/>
        <family val="1"/>
        <charset val="162"/>
      </rPr>
      <t>TÜM BEL-SEN</t>
    </r>
    <r>
      <rPr>
        <sz val="8"/>
        <color rgb="FF000000"/>
        <rFont val="Times New Roman"/>
        <family val="1"/>
        <charset val="162"/>
      </rPr>
      <t xml:space="preserve">
Tüm Belediye ve Yerel Yönetim Hizmetleri Emekçileri Sendikası</t>
    </r>
  </si>
  <si>
    <r>
      <rPr>
        <b/>
        <sz val="8"/>
        <color rgb="FF000000"/>
        <rFont val="Times New Roman"/>
        <family val="1"/>
        <charset val="162"/>
      </rPr>
      <t>TÜRK YEREL HİZMET-SEN</t>
    </r>
    <r>
      <rPr>
        <sz val="8"/>
        <color rgb="FF000000"/>
        <rFont val="Times New Roman"/>
        <family val="1"/>
        <charset val="162"/>
      </rPr>
      <t xml:space="preserve">
Türkiye Yerel Yönetim Hizmetleri Kolu kamu Görevlileri Sendikası</t>
    </r>
  </si>
  <si>
    <r>
      <rPr>
        <b/>
        <sz val="8"/>
        <color rgb="FF000000"/>
        <rFont val="Times New Roman"/>
        <family val="1"/>
        <charset val="162"/>
      </rPr>
      <t>BEM-BİR-SEN</t>
    </r>
    <r>
      <rPr>
        <sz val="8"/>
        <color rgb="FF000000"/>
        <rFont val="Times New Roman"/>
        <family val="1"/>
        <charset val="162"/>
      </rPr>
      <t xml:space="preserve">
Belediye ve Özel İdare Çalışanları Birliği Sendikası</t>
    </r>
  </si>
  <si>
    <r>
      <rPr>
        <b/>
        <sz val="8"/>
        <color rgb="FF000000"/>
        <rFont val="Times New Roman"/>
        <family val="1"/>
        <charset val="162"/>
      </rPr>
      <t>BAĞIMSIZ YEREL HİZMET-SEN</t>
    </r>
    <r>
      <rPr>
        <sz val="8"/>
        <color rgb="FF000000"/>
        <rFont val="Times New Roman"/>
        <family val="1"/>
        <charset val="162"/>
      </rPr>
      <t xml:space="preserve">
Bağımsız Yerel Yönetimler Çalışanları Sendikası</t>
    </r>
  </si>
  <si>
    <r>
      <rPr>
        <b/>
        <sz val="8"/>
        <color rgb="FF000000"/>
        <rFont val="Times New Roman"/>
        <family val="1"/>
        <charset val="162"/>
      </rPr>
      <t>TÜM YEREL-SEN</t>
    </r>
    <r>
      <rPr>
        <sz val="8"/>
        <color rgb="FF000000"/>
        <rFont val="Times New Roman"/>
        <family val="1"/>
        <charset val="162"/>
      </rPr>
      <t xml:space="preserve">
Tüm Yerel Yönetim Çalışanları Sendikası</t>
    </r>
  </si>
  <si>
    <r>
      <rPr>
        <b/>
        <sz val="8"/>
        <color rgb="FF000000"/>
        <rFont val="Times New Roman"/>
        <family val="1"/>
        <charset val="162"/>
      </rPr>
      <t>BİL-SEN</t>
    </r>
    <r>
      <rPr>
        <sz val="8"/>
        <color rgb="FF000000"/>
        <rFont val="Times New Roman"/>
        <family val="1"/>
        <charset val="162"/>
      </rPr>
      <t xml:space="preserve">
Belediye ve İl Özel İdaresi Çalışanları Sendikası</t>
    </r>
  </si>
  <si>
    <t>371</t>
  </si>
  <si>
    <t>Basın, Yayın ve İletişim Hizmetleri</t>
  </si>
  <si>
    <r>
      <rPr>
        <b/>
        <sz val="8"/>
        <color rgb="FF000000"/>
        <rFont val="Times New Roman"/>
        <family val="1"/>
        <charset val="162"/>
      </rPr>
      <t>HABER-SEN</t>
    </r>
    <r>
      <rPr>
        <sz val="8"/>
        <color rgb="FF000000"/>
        <rFont val="Times New Roman"/>
        <family val="1"/>
        <charset val="162"/>
      </rPr>
      <t xml:space="preserve">
Basın Yayın İletişim ve Posta Emekçileri Sendikası</t>
    </r>
  </si>
  <si>
    <r>
      <rPr>
        <b/>
        <sz val="8"/>
        <color rgb="FF000000"/>
        <rFont val="Times New Roman"/>
        <family val="1"/>
        <charset val="162"/>
      </rPr>
      <t>BİRLİK HABER-SEN</t>
    </r>
    <r>
      <rPr>
        <sz val="8"/>
        <color rgb="FF000000"/>
        <rFont val="Times New Roman"/>
        <family val="1"/>
        <charset val="162"/>
      </rPr>
      <t xml:space="preserve">
Birlik Haberleşme ve İletişim Çalışanları Sendikası</t>
    </r>
  </si>
  <si>
    <r>
      <rPr>
        <b/>
        <sz val="8"/>
        <color rgb="FF000000"/>
        <rFont val="Times New Roman"/>
        <family val="1"/>
        <charset val="162"/>
      </rPr>
      <t>BAĞIMSIZ HABER-SEN</t>
    </r>
    <r>
      <rPr>
        <sz val="8"/>
        <color rgb="FF000000"/>
        <rFont val="Times New Roman"/>
        <family val="1"/>
        <charset val="162"/>
      </rPr>
      <t xml:space="preserve">
Bağımsız Haberleşme ve Basın Yayın Hizmet Kolu Kamu Görevlileri Sendikası</t>
    </r>
  </si>
  <si>
    <r>
      <rPr>
        <b/>
        <sz val="8"/>
        <color rgb="FF000000"/>
        <rFont val="Times New Roman"/>
        <family val="1"/>
        <charset val="162"/>
      </rPr>
      <t>HABER HAK-SEN</t>
    </r>
    <r>
      <rPr>
        <sz val="8"/>
        <color rgb="FF000000"/>
        <rFont val="Times New Roman"/>
        <family val="1"/>
        <charset val="162"/>
      </rPr>
      <t xml:space="preserve">
Basın, Yayın İletişim ve Posta Çalışanları Hak Sendikası</t>
    </r>
  </si>
  <si>
    <r>
      <rPr>
        <b/>
        <sz val="8"/>
        <color rgb="FF000000"/>
        <rFont val="Times New Roman"/>
        <family val="1"/>
        <charset val="162"/>
      </rPr>
      <t>GÜVEN HABER-SEN</t>
    </r>
    <r>
      <rPr>
        <sz val="8"/>
        <color rgb="FF000000"/>
        <rFont val="Times New Roman"/>
        <family val="1"/>
        <charset val="162"/>
      </rPr>
      <t xml:space="preserve">
Güven İletişim ve Haberleşme Çalışanlar Sendikası</t>
    </r>
  </si>
  <si>
    <r>
      <rPr>
        <b/>
        <sz val="8"/>
        <color rgb="FF000000"/>
        <rFont val="Times New Roman"/>
        <family val="1"/>
        <charset val="162"/>
      </rPr>
      <t>LİYAKAT HABER-SEN</t>
    </r>
    <r>
      <rPr>
        <sz val="8"/>
        <color rgb="FF000000"/>
        <rFont val="Times New Roman"/>
        <family val="1"/>
        <charset val="162"/>
      </rPr>
      <t xml:space="preserve">
Liyakatli Basın, Yayın Ve İletişim Çalışanları Sendikası</t>
    </r>
  </si>
  <si>
    <t>376</t>
  </si>
  <si>
    <t>Kültür ve Sanat Hizmetleri</t>
  </si>
  <si>
    <r>
      <rPr>
        <b/>
        <sz val="8"/>
        <color rgb="FF000000"/>
        <rFont val="Times New Roman"/>
        <family val="1"/>
        <charset val="162"/>
      </rPr>
      <t>TÜRK KÜLTÜR SANAT-SEN</t>
    </r>
    <r>
      <rPr>
        <sz val="8"/>
        <color rgb="FF000000"/>
        <rFont val="Times New Roman"/>
        <family val="1"/>
        <charset val="162"/>
      </rPr>
      <t xml:space="preserve">
Türkiye Kültür ve Sanat Hizmetleri Kamu Görevlileri Sendikası</t>
    </r>
  </si>
  <si>
    <r>
      <rPr>
        <b/>
        <sz val="8"/>
        <color rgb="FF000000"/>
        <rFont val="Times New Roman"/>
        <family val="1"/>
        <charset val="162"/>
      </rPr>
      <t>KÜLTÜR SANAT-SEN</t>
    </r>
    <r>
      <rPr>
        <sz val="8"/>
        <color rgb="FF000000"/>
        <rFont val="Times New Roman"/>
        <family val="1"/>
        <charset val="162"/>
      </rPr>
      <t xml:space="preserve">
Kültür ve Sanat Emekçileri Sendikası</t>
    </r>
  </si>
  <si>
    <r>
      <rPr>
        <b/>
        <sz val="8"/>
        <color rgb="FF000000"/>
        <rFont val="Times New Roman"/>
        <family val="1"/>
        <charset val="162"/>
      </rPr>
      <t>KÜLTÜR MEMUR-SEN</t>
    </r>
    <r>
      <rPr>
        <sz val="8"/>
        <color rgb="FF000000"/>
        <rFont val="Times New Roman"/>
        <family val="1"/>
        <charset val="162"/>
      </rPr>
      <t xml:space="preserve">
Kültür Turizm ve Sanat Çalışanları Sendikası</t>
    </r>
  </si>
  <si>
    <r>
      <rPr>
        <b/>
        <sz val="8"/>
        <color rgb="FF000000"/>
        <rFont val="Times New Roman"/>
        <family val="1"/>
        <charset val="162"/>
      </rPr>
      <t>BAĞIMSIZ KÜLTÜR SANAT-SEN</t>
    </r>
    <r>
      <rPr>
        <sz val="8"/>
        <color rgb="FF000000"/>
        <rFont val="Times New Roman"/>
        <family val="1"/>
        <charset val="162"/>
      </rPr>
      <t xml:space="preserve">
Bağımsız Kültür ve Sanat Çalışanları Sendikası</t>
    </r>
  </si>
  <si>
    <r>
      <rPr>
        <b/>
        <sz val="8"/>
        <color rgb="FF000000"/>
        <rFont val="Times New Roman"/>
        <family val="1"/>
        <charset val="162"/>
      </rPr>
      <t>KÜLTÜR EMEK-SEN</t>
    </r>
    <r>
      <rPr>
        <sz val="8"/>
        <color rgb="FF000000"/>
        <rFont val="Times New Roman"/>
        <family val="1"/>
        <charset val="162"/>
      </rPr>
      <t xml:space="preserve">
Kültür Emekçileri Sendikası</t>
    </r>
  </si>
  <si>
    <r>
      <rPr>
        <b/>
        <sz val="8"/>
        <color rgb="FF000000"/>
        <rFont val="Times New Roman"/>
        <family val="1"/>
        <charset val="162"/>
      </rPr>
      <t>ŞEHİT GAZİ-SEN-KÜLTÜR</t>
    </r>
    <r>
      <rPr>
        <sz val="8"/>
        <color rgb="FF000000"/>
        <rFont val="Times New Roman"/>
        <family val="1"/>
        <charset val="162"/>
      </rPr>
      <t xml:space="preserve">
Gazi, Gazi Ve Şehit Yakınları İle Vatansever Kamu Görevlileri Sendikası Kültür</t>
    </r>
  </si>
  <si>
    <t>369</t>
  </si>
  <si>
    <t>Bayındır, İnşaat ve Köy Hizmetleri</t>
  </si>
  <si>
    <r>
      <rPr>
        <b/>
        <sz val="8"/>
        <color rgb="FF000000"/>
        <rFont val="Times New Roman"/>
        <family val="1"/>
        <charset val="162"/>
      </rPr>
      <t>TÜRK İMAR-SEN</t>
    </r>
    <r>
      <rPr>
        <sz val="8"/>
        <color rgb="FF000000"/>
        <rFont val="Times New Roman"/>
        <family val="1"/>
        <charset val="162"/>
      </rPr>
      <t xml:space="preserve">
Türkiye İmar ve İnşa Hizmetleri Kamu Görevlileri Sendikası</t>
    </r>
  </si>
  <si>
    <r>
      <rPr>
        <b/>
        <sz val="8"/>
        <color rgb="FF000000"/>
        <rFont val="Times New Roman"/>
        <family val="1"/>
        <charset val="162"/>
      </rPr>
      <t>BAYINDIR MEMUR-SEN</t>
    </r>
    <r>
      <rPr>
        <sz val="8"/>
        <color rgb="FF000000"/>
        <rFont val="Times New Roman"/>
        <family val="1"/>
        <charset val="162"/>
      </rPr>
      <t xml:space="preserve">
Bayındır, Çevre, İnşaat, Yol, Afad, Tapu ve Kadastro Çalışanları Birliği Sendikası</t>
    </r>
  </si>
  <si>
    <r>
      <rPr>
        <b/>
        <sz val="8"/>
        <color rgb="FF000000"/>
        <rFont val="Times New Roman"/>
        <family val="1"/>
        <charset val="162"/>
      </rPr>
      <t>İMAR HAK-SEN</t>
    </r>
    <r>
      <rPr>
        <sz val="8"/>
        <color rgb="FF000000"/>
        <rFont val="Times New Roman"/>
        <family val="1"/>
        <charset val="162"/>
      </rPr>
      <t xml:space="preserve">
İmar Çalışanları Hak Sendikası</t>
    </r>
  </si>
  <si>
    <r>
      <rPr>
        <b/>
        <sz val="8"/>
        <color rgb="FF000000"/>
        <rFont val="Times New Roman"/>
        <family val="1"/>
        <charset val="162"/>
      </rPr>
      <t>TAPU ÇEVRE YOL-İŞ</t>
    </r>
    <r>
      <rPr>
        <sz val="8"/>
        <color rgb="FF000000"/>
        <rFont val="Times New Roman"/>
        <family val="1"/>
        <charset val="162"/>
      </rPr>
      <t xml:space="preserve">
Afad, Çevre Şehircilik Tapu Kadastro ve Yol İş Kolu Emekçileri Sendikası</t>
    </r>
  </si>
  <si>
    <r>
      <rPr>
        <b/>
        <sz val="8"/>
        <color rgb="FF000000"/>
        <rFont val="Times New Roman"/>
        <family val="1"/>
        <charset val="162"/>
      </rPr>
      <t>AFAD-SEN</t>
    </r>
    <r>
      <rPr>
        <sz val="8"/>
        <color rgb="FF000000"/>
        <rFont val="Times New Roman"/>
        <family val="1"/>
        <charset val="162"/>
      </rPr>
      <t xml:space="preserve">
Afad Çalışanları Sendikası</t>
    </r>
  </si>
  <si>
    <r>
      <rPr>
        <b/>
        <sz val="8"/>
        <color rgb="FF000000"/>
        <rFont val="Times New Roman"/>
        <family val="1"/>
        <charset val="162"/>
      </rPr>
      <t>ANADOLU TAPU-SEN</t>
    </r>
    <r>
      <rPr>
        <sz val="8"/>
        <color rgb="FF000000"/>
        <rFont val="Times New Roman"/>
        <family val="1"/>
        <charset val="162"/>
      </rPr>
      <t xml:space="preserve">
Anadolu Tapu ve Kadastro-İmar İnşaa Yol  Çalışanları Sendikası</t>
    </r>
  </si>
  <si>
    <r>
      <rPr>
        <b/>
        <sz val="8"/>
        <color rgb="FF000000"/>
        <rFont val="Times New Roman"/>
        <family val="1"/>
        <charset val="162"/>
      </rPr>
      <t>AFAD HAK-SEN</t>
    </r>
    <r>
      <rPr>
        <sz val="8"/>
        <color rgb="FF000000"/>
        <rFont val="Times New Roman"/>
        <family val="1"/>
        <charset val="162"/>
      </rPr>
      <t xml:space="preserve">
Afad Çalışanları Hak Sendikası</t>
    </r>
  </si>
  <si>
    <t>Ulaştırma Hizmetleri</t>
  </si>
  <si>
    <r>
      <rPr>
        <b/>
        <sz val="8"/>
        <color rgb="FF000000"/>
        <rFont val="Times New Roman"/>
        <family val="1"/>
        <charset val="162"/>
      </rPr>
      <t>TÜRK ULAŞIM-SEN</t>
    </r>
    <r>
      <rPr>
        <sz val="8"/>
        <color rgb="FF000000"/>
        <rFont val="Times New Roman"/>
        <family val="1"/>
        <charset val="162"/>
      </rPr>
      <t xml:space="preserve">
Türkiye Ulaştırma Hizmet Kolu Kamu Görevlileri Sendikası</t>
    </r>
  </si>
  <si>
    <t>BTS
Birleşik Taşımacılık Çalışanları Sendikası</t>
  </si>
  <si>
    <r>
      <rPr>
        <b/>
        <sz val="8"/>
        <color rgb="FF000000"/>
        <rFont val="Times New Roman"/>
        <family val="1"/>
        <charset val="162"/>
      </rPr>
      <t>ULAŞTIRMA MEMUR-SEN</t>
    </r>
    <r>
      <rPr>
        <sz val="8"/>
        <color rgb="FF000000"/>
        <rFont val="Times New Roman"/>
        <family val="1"/>
        <charset val="162"/>
      </rPr>
      <t xml:space="preserve">
Ulaştırma Çalışanları Memur Sendikası</t>
    </r>
  </si>
  <si>
    <r>
      <rPr>
        <b/>
        <sz val="8"/>
        <color rgb="FF000000"/>
        <rFont val="Times New Roman"/>
        <family val="1"/>
        <charset val="162"/>
      </rPr>
      <t>BUSEN</t>
    </r>
    <r>
      <rPr>
        <sz val="8"/>
        <color rgb="FF000000"/>
        <rFont val="Times New Roman"/>
        <family val="1"/>
        <charset val="162"/>
      </rPr>
      <t xml:space="preserve">
Bağımsız Ulaştırma Çalışanları Sendikası</t>
    </r>
  </si>
  <si>
    <r>
      <rPr>
        <b/>
        <sz val="8"/>
        <color rgb="FF000000"/>
        <rFont val="Times New Roman"/>
        <family val="1"/>
        <charset val="162"/>
      </rPr>
      <t>UDEM HAK-SEN</t>
    </r>
    <r>
      <rPr>
        <sz val="8"/>
        <color rgb="FF000000"/>
        <rFont val="Times New Roman"/>
        <family val="1"/>
        <charset val="162"/>
      </rPr>
      <t xml:space="preserve">
Ulaştırma ve Demiryolu Çalışanları Hak Sendikası</t>
    </r>
  </si>
  <si>
    <r>
      <rPr>
        <b/>
        <sz val="8"/>
        <color rgb="FF000000"/>
        <rFont val="Times New Roman"/>
        <family val="1"/>
        <charset val="162"/>
      </rPr>
      <t>MİL-ULAŞTIRMA-SEN</t>
    </r>
    <r>
      <rPr>
        <sz val="8"/>
        <color rgb="FF000000"/>
        <rFont val="Times New Roman"/>
        <family val="1"/>
        <charset val="162"/>
      </rPr>
      <t xml:space="preserve">
Manevi, İlkeli Ve Liyakatli Ulaştırma Hizmet Çalışanları Sendikası</t>
    </r>
  </si>
  <si>
    <t>Tarım ve Ormancılık Hizmetleri</t>
  </si>
  <si>
    <r>
      <rPr>
        <b/>
        <sz val="8"/>
        <color rgb="FF000000"/>
        <rFont val="Times New Roman"/>
        <family val="1"/>
        <charset val="162"/>
      </rPr>
      <t>TÜRK TARIM ORMAN-SEN</t>
    </r>
    <r>
      <rPr>
        <sz val="8"/>
        <color rgb="FF000000"/>
        <rFont val="Times New Roman"/>
        <family val="1"/>
        <charset val="162"/>
      </rPr>
      <t xml:space="preserve">
Türkiye Tarım, Orman ve Gıda Hizmet Kolu Kamu Görevlileri Sendikası</t>
    </r>
  </si>
  <si>
    <r>
      <rPr>
        <b/>
        <sz val="8"/>
        <color rgb="FF000000"/>
        <rFont val="Times New Roman"/>
        <family val="1"/>
        <charset val="162"/>
      </rPr>
      <t>TOÇ BİR-SEN</t>
    </r>
    <r>
      <rPr>
        <sz val="8"/>
        <color rgb="FF000000"/>
        <rFont val="Times New Roman"/>
        <family val="1"/>
        <charset val="162"/>
      </rPr>
      <t xml:space="preserve">
Tarım-Orman Çalışanları Birliği Sendikası</t>
    </r>
  </si>
  <si>
    <r>
      <rPr>
        <b/>
        <sz val="8"/>
        <color rgb="FF000000"/>
        <rFont val="Times New Roman"/>
        <family val="1"/>
        <charset val="162"/>
      </rPr>
      <t>BATOÇ-SEN</t>
    </r>
    <r>
      <rPr>
        <sz val="8"/>
        <color rgb="FF000000"/>
        <rFont val="Times New Roman"/>
        <family val="1"/>
        <charset val="162"/>
      </rPr>
      <t xml:space="preserve">
Bağımsız Tarım, Orman ve Çevre Sendikası</t>
    </r>
  </si>
  <si>
    <r>
      <rPr>
        <b/>
        <sz val="8"/>
        <color rgb="FF000000"/>
        <rFont val="Times New Roman"/>
        <family val="1"/>
        <charset val="162"/>
      </rPr>
      <t>TOÇ HAK-SEN</t>
    </r>
    <r>
      <rPr>
        <sz val="8"/>
        <color rgb="FF000000"/>
        <rFont val="Times New Roman"/>
        <family val="1"/>
        <charset val="162"/>
      </rPr>
      <t xml:space="preserve">
Tarım Orman ve Çevre Hak Sendikası</t>
    </r>
  </si>
  <si>
    <r>
      <rPr>
        <b/>
        <sz val="8"/>
        <color rgb="FF000000"/>
        <rFont val="Times New Roman"/>
        <family val="1"/>
        <charset val="162"/>
      </rPr>
      <t>DEM-TOÇ-SEN</t>
    </r>
    <r>
      <rPr>
        <sz val="8"/>
        <color rgb="FF000000"/>
        <rFont val="Times New Roman"/>
        <family val="1"/>
        <charset val="162"/>
      </rPr>
      <t xml:space="preserve">
Demokratik Tarım Orman ve Çevre Çalışanları Sendikası</t>
    </r>
  </si>
  <si>
    <r>
      <rPr>
        <b/>
        <sz val="8"/>
        <color rgb="FF000000"/>
        <rFont val="Times New Roman"/>
        <family val="1"/>
        <charset val="162"/>
      </rPr>
      <t>ATORSEN</t>
    </r>
    <r>
      <rPr>
        <sz val="8"/>
        <color rgb="FF000000"/>
        <rFont val="Times New Roman"/>
        <family val="1"/>
        <charset val="162"/>
      </rPr>
      <t xml:space="preserve">
Anadolu Tarım Orman Çalışanları Sendikası</t>
    </r>
  </si>
  <si>
    <r>
      <rPr>
        <b/>
        <sz val="8"/>
        <color rgb="FF000000"/>
        <rFont val="Times New Roman"/>
        <family val="1"/>
        <charset val="162"/>
      </rPr>
      <t>YURT TARIM-SEN</t>
    </r>
    <r>
      <rPr>
        <sz val="8"/>
        <color rgb="FF000000"/>
        <rFont val="Times New Roman"/>
        <family val="1"/>
        <charset val="162"/>
      </rPr>
      <t xml:space="preserve">
Yurt-Tarım ve Orman Çalışanları Sendikası</t>
    </r>
  </si>
  <si>
    <r>
      <rPr>
        <b/>
        <sz val="8"/>
        <color rgb="FF000000"/>
        <rFont val="Times New Roman"/>
        <family val="1"/>
        <charset val="162"/>
      </rPr>
      <t>ŞEHİT GAZİ-SEN-TARIM-ORMAN</t>
    </r>
    <r>
      <rPr>
        <sz val="8"/>
        <color rgb="FF000000"/>
        <rFont val="Times New Roman"/>
        <family val="1"/>
        <charset val="162"/>
      </rPr>
      <t xml:space="preserve">
Gazi, Gazi ve Şehit Yakınları ile Vatansever Kamu Görevlileri Sendikası Tarım Orman</t>
    </r>
  </si>
  <si>
    <r>
      <rPr>
        <b/>
        <sz val="8"/>
        <color rgb="FF000000"/>
        <rFont val="Times New Roman"/>
        <family val="1"/>
        <charset val="162"/>
      </rPr>
      <t>TÜM-TOÇ-SEN</t>
    </r>
    <r>
      <rPr>
        <sz val="8"/>
        <color rgb="FF000000"/>
        <rFont val="Times New Roman"/>
        <family val="1"/>
        <charset val="162"/>
      </rPr>
      <t xml:space="preserve">
Tarım ve Orman Çalışanları Sendikası</t>
    </r>
  </si>
  <si>
    <r>
      <rPr>
        <b/>
        <sz val="8"/>
        <color rgb="FF000000"/>
        <rFont val="Times New Roman"/>
        <family val="1"/>
        <charset val="162"/>
      </rPr>
      <t>TÜM KAMU-SEN TARIM-ORMAN</t>
    </r>
    <r>
      <rPr>
        <sz val="8"/>
        <color rgb="FF000000"/>
        <rFont val="Times New Roman"/>
        <family val="1"/>
        <charset val="162"/>
      </rPr>
      <t xml:space="preserve">
Tüm Kamu Çalışanları Tarım Orman Sendikası</t>
    </r>
  </si>
  <si>
    <t>Enerji, Sanayi ve Madencilik Hizmetleri</t>
  </si>
  <si>
    <r>
      <rPr>
        <b/>
        <sz val="8"/>
        <color rgb="FF000000"/>
        <rFont val="Times New Roman"/>
        <family val="1"/>
        <charset val="162"/>
      </rPr>
      <t>TÜRK ENERJİ-SEN</t>
    </r>
    <r>
      <rPr>
        <sz val="8"/>
        <color rgb="FF000000"/>
        <rFont val="Times New Roman"/>
        <family val="1"/>
        <charset val="162"/>
      </rPr>
      <t xml:space="preserve">
Türkiye Enerji, Sanayi ve Madencilik, Hizmet Kolu Kamu Çalışanları Sendikası</t>
    </r>
  </si>
  <si>
    <r>
      <rPr>
        <b/>
        <sz val="8"/>
        <color rgb="FF000000"/>
        <rFont val="Times New Roman"/>
        <family val="1"/>
        <charset val="162"/>
      </rPr>
      <t>ESM</t>
    </r>
    <r>
      <rPr>
        <sz val="8"/>
        <color rgb="FF000000"/>
        <rFont val="Times New Roman"/>
        <family val="1"/>
        <charset val="162"/>
      </rPr>
      <t xml:space="preserve">
Enerji, Sanayi ve Maden Kamu Emekçileri Sendikası</t>
    </r>
  </si>
  <si>
    <r>
      <rPr>
        <b/>
        <sz val="8"/>
        <color rgb="FF000000"/>
        <rFont val="Times New Roman"/>
        <family val="1"/>
        <charset val="162"/>
      </rPr>
      <t>ENERJİ BİR-SEN</t>
    </r>
    <r>
      <rPr>
        <sz val="8"/>
        <color rgb="FF000000"/>
        <rFont val="Times New Roman"/>
        <family val="1"/>
        <charset val="162"/>
      </rPr>
      <t xml:space="preserve">
Enerji, Sanayi ve Madencilik Hizmetleri Çalışanları Birliği Sendikası</t>
    </r>
  </si>
  <si>
    <r>
      <rPr>
        <b/>
        <sz val="8"/>
        <color rgb="FF000000"/>
        <rFont val="Times New Roman"/>
        <family val="1"/>
        <charset val="162"/>
      </rPr>
      <t>ANADOLU EKSEN ENERJİ-SEN</t>
    </r>
    <r>
      <rPr>
        <sz val="8"/>
        <color rgb="FF000000"/>
        <rFont val="Times New Roman"/>
        <family val="1"/>
        <charset val="162"/>
      </rPr>
      <t xml:space="preserve">
Anadolu Eksen Enerji, Sanayi ve Madencilik Çalışanları Sendikası</t>
    </r>
  </si>
  <si>
    <r>
      <rPr>
        <b/>
        <sz val="8"/>
        <color rgb="FF000000"/>
        <rFont val="Times New Roman"/>
        <family val="1"/>
        <charset val="162"/>
      </rPr>
      <t>ÇALIŞAN ENERJİ-SEN</t>
    </r>
    <r>
      <rPr>
        <sz val="8"/>
        <color rgb="FF000000"/>
        <rFont val="Times New Roman"/>
        <family val="1"/>
        <charset val="162"/>
      </rPr>
      <t xml:space="preserve">
Enerji, Sanayi ve Maden Çalışanları Sendikası</t>
    </r>
  </si>
  <si>
    <r>
      <rPr>
        <b/>
        <sz val="8"/>
        <color rgb="FF000000"/>
        <rFont val="Times New Roman"/>
        <family val="1"/>
        <charset val="162"/>
      </rPr>
      <t>ŞEHİT GAZİ-SEN-ENERJİ</t>
    </r>
    <r>
      <rPr>
        <sz val="8"/>
        <color rgb="FF000000"/>
        <rFont val="Times New Roman"/>
        <family val="1"/>
        <charset val="162"/>
      </rPr>
      <t xml:space="preserve">
Gazi, Gazi ve Şehit Yakınları ile Vatansever Kamu Görevlileri Sendikası Enerji</t>
    </r>
  </si>
  <si>
    <r>
      <rPr>
        <b/>
        <sz val="8"/>
        <color rgb="FF000000"/>
        <rFont val="Times New Roman"/>
        <family val="1"/>
        <charset val="162"/>
      </rPr>
      <t>YENİ-ENERJİ-SEN</t>
    </r>
    <r>
      <rPr>
        <sz val="8"/>
        <color rgb="FF000000"/>
        <rFont val="Times New Roman"/>
        <family val="1"/>
        <charset val="162"/>
      </rPr>
      <t xml:space="preserve">
Enerji, Sanayi ve Maden Çalışanları İle Kamuda Çalışan Tüm Vatan  Yıldızılarının Yakınları Sendikası</t>
    </r>
  </si>
  <si>
    <t>375</t>
  </si>
  <si>
    <t>Diyanet ve Vakıf Hizmetleri</t>
  </si>
  <si>
    <r>
      <rPr>
        <b/>
        <sz val="8"/>
        <color rgb="FF000000"/>
        <rFont val="Times New Roman"/>
        <family val="1"/>
        <charset val="162"/>
      </rPr>
      <t>DİYANET-SEN</t>
    </r>
    <r>
      <rPr>
        <sz val="8"/>
        <color rgb="FF000000"/>
        <rFont val="Times New Roman"/>
        <family val="1"/>
        <charset val="162"/>
      </rPr>
      <t xml:space="preserve">
Türkiye Diyanet ve Vakıf Görevlileri Sendikası</t>
    </r>
  </si>
  <si>
    <r>
      <rPr>
        <b/>
        <sz val="8"/>
        <color rgb="FF000000"/>
        <rFont val="Times New Roman"/>
        <family val="1"/>
        <charset val="162"/>
      </rPr>
      <t>DİVES</t>
    </r>
    <r>
      <rPr>
        <sz val="8"/>
        <color rgb="FF000000"/>
        <rFont val="Times New Roman"/>
        <family val="1"/>
        <charset val="162"/>
      </rPr>
      <t xml:space="preserve">
Diyanet ve Vakıf Emekçileri Sendikası</t>
    </r>
  </si>
  <si>
    <r>
      <rPr>
        <b/>
        <sz val="8"/>
        <color rgb="FF000000"/>
        <rFont val="Times New Roman"/>
        <family val="1"/>
        <charset val="162"/>
      </rPr>
      <t>BAĞIMSIZ DİYANET-SEN</t>
    </r>
    <r>
      <rPr>
        <sz val="8"/>
        <color rgb="FF000000"/>
        <rFont val="Times New Roman"/>
        <family val="1"/>
        <charset val="162"/>
      </rPr>
      <t xml:space="preserve">
Bağımsız Diyanet ve Vakıf Çalışanları Sendikası</t>
    </r>
  </si>
  <si>
    <r>
      <rPr>
        <b/>
        <sz val="8"/>
        <color rgb="FF000000"/>
        <rFont val="Times New Roman"/>
        <family val="1"/>
        <charset val="162"/>
      </rPr>
      <t>DİVA-SEN</t>
    </r>
    <r>
      <rPr>
        <sz val="8"/>
        <color rgb="FF000000"/>
        <rFont val="Times New Roman"/>
        <family val="1"/>
        <charset val="162"/>
      </rPr>
      <t xml:space="preserve">
Türkiye Diyanet ve Vakıf Hizmetleri Kolu, Diyanet ve Vakıf Çalışanları Sendikası</t>
    </r>
  </si>
  <si>
    <r>
      <rPr>
        <b/>
        <sz val="8"/>
        <color rgb="FF000000"/>
        <rFont val="Times New Roman"/>
        <family val="1"/>
        <charset val="162"/>
      </rPr>
      <t>DİN-BİR-SEN</t>
    </r>
    <r>
      <rPr>
        <sz val="8"/>
        <color rgb="FF000000"/>
        <rFont val="Times New Roman"/>
        <family val="1"/>
        <charset val="162"/>
      </rPr>
      <t xml:space="preserve">
Özerk Diyanet Vakıf Çalışanları Birliği Sendikası</t>
    </r>
  </si>
  <si>
    <r>
      <rPr>
        <b/>
        <sz val="8"/>
        <color rgb="FF000000"/>
        <rFont val="Times New Roman"/>
        <family val="1"/>
        <charset val="162"/>
      </rPr>
      <t>HAK BİR-SEN</t>
    </r>
    <r>
      <rPr>
        <sz val="8"/>
        <color rgb="FF000000"/>
        <rFont val="Times New Roman"/>
        <family val="1"/>
        <charset val="162"/>
      </rPr>
      <t xml:space="preserve">
Diyanet ve Vakıf Çalışanları Sendikası</t>
    </r>
  </si>
  <si>
    <r>
      <rPr>
        <b/>
        <sz val="8"/>
        <color rgb="FF000000"/>
        <rFont val="Times New Roman"/>
        <family val="1"/>
        <charset val="162"/>
      </rPr>
      <t>ANADOLU DİYANET VAKIF-SEN</t>
    </r>
    <r>
      <rPr>
        <sz val="8"/>
        <color rgb="FF000000"/>
        <rFont val="Times New Roman"/>
        <family val="1"/>
        <charset val="162"/>
      </rPr>
      <t xml:space="preserve">
Anadolu Diyanet ve Vakıf Görevlileri Sendikası</t>
    </r>
  </si>
  <si>
    <r>
      <rPr>
        <b/>
        <sz val="8"/>
        <color rgb="FF000000"/>
        <rFont val="Times New Roman"/>
        <family val="1"/>
        <charset val="162"/>
      </rPr>
      <t>DİN GÖNÜLLÜLERİ-SEN</t>
    </r>
    <r>
      <rPr>
        <sz val="8"/>
        <color rgb="FF000000"/>
        <rFont val="Times New Roman"/>
        <family val="1"/>
        <charset val="162"/>
      </rPr>
      <t xml:space="preserve">
Tüm Din Gönüllüleri Sendikası</t>
    </r>
  </si>
  <si>
    <r>
      <rPr>
        <b/>
        <sz val="8"/>
        <color rgb="FF000000"/>
        <rFont val="Times New Roman"/>
        <family val="1"/>
        <charset val="162"/>
      </rPr>
      <t>TEKBİR-SEN</t>
    </r>
    <r>
      <rPr>
        <sz val="8"/>
        <color rgb="FF000000"/>
        <rFont val="Times New Roman"/>
        <family val="1"/>
        <charset val="162"/>
      </rPr>
      <t xml:space="preserve">
Diyanet ve Vakıf Görevlileri Sendikası</t>
    </r>
  </si>
  <si>
    <r>
      <rPr>
        <b/>
        <sz val="8"/>
        <color rgb="FF000000"/>
        <rFont val="Times New Roman"/>
        <family val="1"/>
        <charset val="162"/>
      </rPr>
      <t>ÖZ DİYANET-SEN</t>
    </r>
    <r>
      <rPr>
        <sz val="8"/>
        <color rgb="FF000000"/>
        <rFont val="Times New Roman"/>
        <family val="1"/>
        <charset val="162"/>
      </rPr>
      <t xml:space="preserve">
Öz Diyanet ve Vakıf Çalışanları Sendikası</t>
    </r>
  </si>
  <si>
    <r>
      <rPr>
        <b/>
        <sz val="8"/>
        <color rgb="FF000000"/>
        <rFont val="Times New Roman"/>
        <family val="1"/>
        <charset val="162"/>
      </rPr>
      <t>DİYANET BİR-SEN</t>
    </r>
    <r>
      <rPr>
        <sz val="8"/>
        <color rgb="FF000000"/>
        <rFont val="Times New Roman"/>
        <family val="1"/>
        <charset val="162"/>
      </rPr>
      <t xml:space="preserve">
Diyanet ve Vakıf Çalışanları Birliği Sendikası</t>
    </r>
  </si>
  <si>
    <r>
      <rPr>
        <b/>
        <sz val="8"/>
        <color rgb="FF000000"/>
        <rFont val="Times New Roman"/>
        <family val="1"/>
        <charset val="162"/>
      </rPr>
      <t>DİYANET BİRLİK-SEN</t>
    </r>
    <r>
      <rPr>
        <sz val="8"/>
        <color rgb="FF000000"/>
        <rFont val="Times New Roman"/>
        <family val="1"/>
        <charset val="162"/>
      </rPr>
      <t xml:space="preserve">
Diyanet Birlik-Sen Diyanet Ve Vakıf Görevlileri Sendikası</t>
    </r>
  </si>
  <si>
    <r>
      <rPr>
        <b/>
        <sz val="8"/>
        <color rgb="FF000000"/>
        <rFont val="Times New Roman"/>
        <family val="1"/>
        <charset val="162"/>
      </rPr>
      <t>DİYANET HAK VE ADALET-SEN</t>
    </r>
    <r>
      <rPr>
        <sz val="8"/>
        <color rgb="FF000000"/>
        <rFont val="Times New Roman"/>
        <family val="1"/>
        <charset val="162"/>
      </rPr>
      <t xml:space="preserve">
Diyanet Ve Vakıf Görevlileri Hak Ve Adalet Sendikası</t>
    </r>
  </si>
  <si>
    <r>
      <rPr>
        <b/>
        <sz val="8"/>
        <color rgb="FF000000"/>
        <rFont val="Times New Roman"/>
        <family val="1"/>
        <charset val="162"/>
      </rPr>
      <t>ŞEHİT GAZİ-SEN-DİYANET</t>
    </r>
    <r>
      <rPr>
        <sz val="8"/>
        <color rgb="FF000000"/>
        <rFont val="Times New Roman"/>
        <family val="1"/>
        <charset val="162"/>
      </rPr>
      <t xml:space="preserve">
Gazi, Gazi Ve Şehit Yakınları İle Vatansever Kamu Görevlileri Sendikası Diyanet</t>
    </r>
  </si>
  <si>
    <r>
      <rPr>
        <b/>
        <sz val="8"/>
        <color rgb="FF000000"/>
        <rFont val="Times New Roman"/>
        <family val="1"/>
        <charset val="162"/>
      </rPr>
      <t>TÜM KAMU-SEN DİYANET</t>
    </r>
    <r>
      <rPr>
        <sz val="8"/>
        <color rgb="FF000000"/>
        <rFont val="Times New Roman"/>
        <family val="1"/>
        <charset val="162"/>
      </rPr>
      <t xml:space="preserve">
Tüm Kamu Çalışanları Diyanet Sendikası</t>
    </r>
  </si>
  <si>
    <t>365</t>
  </si>
  <si>
    <r>
      <rPr>
        <b/>
        <sz val="8"/>
        <color rgb="FF000000"/>
        <rFont val="Times New Roman"/>
        <family val="1"/>
        <charset val="162"/>
      </rPr>
      <t>VAZİFE MALÜLLERİ YURT ÇOCUKLARI VE ENGELLİ DİYANET BİRLİK-SEN</t>
    </r>
    <r>
      <rPr>
        <sz val="8"/>
        <color rgb="FF000000"/>
        <rFont val="Times New Roman"/>
        <family val="1"/>
        <charset val="162"/>
      </rPr>
      <t xml:space="preserve">
Vazife Malülleri Yurt Çocukları ve Engelli Diyanet Sendikası</t>
    </r>
  </si>
  <si>
    <t>374</t>
  </si>
  <si>
    <t>Toplam Memur Sayısı</t>
  </si>
  <si>
    <r>
      <rPr>
        <b/>
        <sz val="8"/>
        <color rgb="FF000000"/>
        <rFont val="Times New Roman"/>
        <family val="1"/>
        <charset val="162"/>
      </rPr>
      <t>SAVDES-SEN</t>
    </r>
    <r>
      <rPr>
        <sz val="8"/>
        <color rgb="FF000000"/>
        <rFont val="Times New Roman"/>
        <family val="1"/>
        <charset val="162"/>
      </rPr>
      <t xml:space="preserve">
Savunma,Büro ve Destek  Hizmetleri Sendikası</t>
    </r>
  </si>
  <si>
    <t>267</t>
  </si>
  <si>
    <r>
      <rPr>
        <b/>
        <sz val="8"/>
        <color rgb="FF000000"/>
        <rFont val="Times New Roman"/>
        <family val="1"/>
        <charset val="162"/>
      </rPr>
      <t>SAVSEN</t>
    </r>
    <r>
      <rPr>
        <sz val="8"/>
        <color rgb="FF000000"/>
        <rFont val="Times New Roman"/>
        <family val="1"/>
        <charset val="162"/>
      </rPr>
      <t xml:space="preserve">
Savunma Hizmetleri Sendikası</t>
    </r>
  </si>
  <si>
    <r>
      <rPr>
        <b/>
        <sz val="8"/>
        <color rgb="FF000000"/>
        <rFont val="Times New Roman"/>
        <family val="1"/>
        <charset val="162"/>
      </rPr>
      <t>YENİ BÜRO-SEN</t>
    </r>
    <r>
      <rPr>
        <sz val="8"/>
        <color rgb="FF000000"/>
        <rFont val="Times New Roman"/>
        <family val="1"/>
        <charset val="162"/>
      </rPr>
      <t xml:space="preserve">
Yeni Büro Memurları ve Kamuda Çalışan Tüm Vatan Yıldızlarının Yakınları Sendikası</t>
    </r>
  </si>
  <si>
    <r>
      <rPr>
        <b/>
        <sz val="8"/>
        <color rgb="FF000000"/>
        <rFont val="Times New Roman"/>
        <family val="1"/>
        <charset val="162"/>
      </rPr>
      <t>TEK-SEN BÜRO</t>
    </r>
    <r>
      <rPr>
        <sz val="8"/>
        <color rgb="FF000000"/>
        <rFont val="Times New Roman"/>
        <family val="1"/>
        <charset val="162"/>
      </rPr>
      <t xml:space="preserve">
Tarafsız Etik  Kamu Görevlileri Sendikası</t>
    </r>
  </si>
  <si>
    <r>
      <rPr>
        <b/>
        <sz val="8"/>
        <color rgb="FF000000"/>
        <rFont val="Times New Roman"/>
        <family val="1"/>
        <charset val="162"/>
      </rPr>
      <t>BAL SEN</t>
    </r>
    <r>
      <rPr>
        <sz val="8"/>
        <color rgb="FF000000"/>
        <rFont val="Times New Roman"/>
        <family val="1"/>
        <charset val="162"/>
      </rPr>
      <t xml:space="preserve">
Büro Ailesi Sendikası</t>
    </r>
  </si>
  <si>
    <r>
      <rPr>
        <b/>
        <sz val="8"/>
        <color rgb="FF000000"/>
        <rFont val="Times New Roman"/>
        <family val="1"/>
        <charset val="162"/>
      </rPr>
      <t>SAV-BES</t>
    </r>
    <r>
      <rPr>
        <sz val="8"/>
        <color rgb="FF000000"/>
        <rFont val="Times New Roman"/>
        <family val="1"/>
        <charset val="162"/>
      </rPr>
      <t xml:space="preserve">
Savunma ve Büro Emekçileri Sendikası</t>
    </r>
  </si>
  <si>
    <r>
      <rPr>
        <b/>
        <sz val="8"/>
        <color rgb="FF000000"/>
        <rFont val="Times New Roman"/>
        <family val="1"/>
        <charset val="162"/>
      </rPr>
      <t>EMNİYET TEŞKİLATI SENDİKASI</t>
    </r>
    <r>
      <rPr>
        <sz val="8"/>
        <color rgb="FF000000"/>
        <rFont val="Times New Roman"/>
        <family val="1"/>
        <charset val="162"/>
      </rPr>
      <t xml:space="preserve">
Emniyet Teşkilatı Sendikası</t>
    </r>
  </si>
  <si>
    <t>8</t>
  </si>
  <si>
    <t>0.003 %</t>
  </si>
  <si>
    <t>7</t>
  </si>
  <si>
    <t>0.002 %</t>
  </si>
  <si>
    <t>115</t>
  </si>
  <si>
    <r>
      <rPr>
        <b/>
        <sz val="8"/>
        <color rgb="FF000000"/>
        <rFont val="Times New Roman"/>
        <family val="1"/>
        <charset val="162"/>
      </rPr>
      <t>ŞEHİT GAZİ VE ENGELLİ BÜRO SEN</t>
    </r>
    <r>
      <rPr>
        <sz val="8"/>
        <color rgb="FF000000"/>
        <rFont val="Times New Roman"/>
        <family val="1"/>
        <charset val="162"/>
      </rPr>
      <t xml:space="preserve">
Şehit Gazi Ve Engelliler Büro Kamu Kuruluşu Sendikası</t>
    </r>
  </si>
  <si>
    <r>
      <rPr>
        <b/>
        <sz val="8"/>
        <color rgb="FF000000"/>
        <rFont val="Times New Roman"/>
        <family val="1"/>
        <charset val="162"/>
      </rPr>
      <t>EĞİTİM GÜCÜ SEN</t>
    </r>
    <r>
      <rPr>
        <sz val="8"/>
        <color rgb="FF000000"/>
        <rFont val="Times New Roman"/>
        <family val="1"/>
        <charset val="162"/>
      </rPr>
      <t xml:space="preserve">
Eğitim ve Bilim Gücü Dayanışma Sendikası</t>
    </r>
  </si>
  <si>
    <r>
      <rPr>
        <b/>
        <sz val="8"/>
        <color rgb="FF000000"/>
        <rFont val="Times New Roman"/>
        <family val="1"/>
        <charset val="162"/>
      </rPr>
      <t>HÜRRİYETÇİ EĞİTİM SEN</t>
    </r>
    <r>
      <rPr>
        <sz val="8"/>
        <color rgb="FF000000"/>
        <rFont val="Times New Roman"/>
        <family val="1"/>
        <charset val="162"/>
      </rPr>
      <t xml:space="preserve">
Hürriyetçi Eğitim Ve Bilim Çalışanları Sendikası</t>
    </r>
  </si>
  <si>
    <r>
      <rPr>
        <b/>
        <sz val="8"/>
        <color rgb="FF000000"/>
        <rFont val="Times New Roman"/>
        <family val="1"/>
        <charset val="162"/>
      </rPr>
      <t>YES</t>
    </r>
    <r>
      <rPr>
        <sz val="8"/>
        <color rgb="FF000000"/>
        <rFont val="Times New Roman"/>
        <family val="1"/>
        <charset val="162"/>
      </rPr>
      <t xml:space="preserve">
Yenilikçi Eğitim Çalışanları Sendikası</t>
    </r>
  </si>
  <si>
    <t>394</t>
  </si>
  <si>
    <t>317</t>
  </si>
  <si>
    <t>21</t>
  </si>
  <si>
    <t>0.001 %</t>
  </si>
  <si>
    <t>87</t>
  </si>
  <si>
    <t>24</t>
  </si>
  <si>
    <t>91</t>
  </si>
  <si>
    <t>30</t>
  </si>
  <si>
    <t>18</t>
  </si>
  <si>
    <t>29</t>
  </si>
  <si>
    <t>289</t>
  </si>
  <si>
    <t>0.018 %</t>
  </si>
  <si>
    <t>19</t>
  </si>
  <si>
    <t>Sendikalaşma Oranı</t>
  </si>
  <si>
    <r>
      <rPr>
        <b/>
        <sz val="8"/>
        <color rgb="FF000000"/>
        <rFont val="Times New Roman"/>
        <family val="1"/>
        <charset val="162"/>
      </rPr>
      <t>ANADOLU SAĞLIK-SEN</t>
    </r>
    <r>
      <rPr>
        <sz val="8"/>
        <color rgb="FF000000"/>
        <rFont val="Times New Roman"/>
        <family val="1"/>
        <charset val="162"/>
      </rPr>
      <t xml:space="preserve">
Anadolu Sağlık Sen ve Sosyal Hizmet Çalışanları Sendikası</t>
    </r>
  </si>
  <si>
    <r>
      <rPr>
        <b/>
        <sz val="8"/>
        <color rgb="FF000000"/>
        <rFont val="Times New Roman"/>
        <family val="1"/>
        <charset val="162"/>
      </rPr>
      <t>BİRLİK SAĞLIK-SEN</t>
    </r>
    <r>
      <rPr>
        <sz val="8"/>
        <color rgb="FF000000"/>
        <rFont val="Times New Roman"/>
        <family val="1"/>
        <charset val="162"/>
      </rPr>
      <t xml:space="preserve">
Birlik Sağlık ve Sosyal Hizmet Çalışanları  Sendikası</t>
    </r>
  </si>
  <si>
    <r>
      <rPr>
        <b/>
        <sz val="8"/>
        <color rgb="FF000000"/>
        <rFont val="Times New Roman"/>
        <family val="1"/>
        <charset val="162"/>
      </rPr>
      <t>SAĞLIK ÇALIŞANLARI SENDİKASI</t>
    </r>
    <r>
      <rPr>
        <sz val="8"/>
        <color rgb="FF000000"/>
        <rFont val="Times New Roman"/>
        <family val="1"/>
        <charset val="162"/>
      </rPr>
      <t xml:space="preserve">
Sağlık Çalışanları  Ve Sosyal Hizmet Sendikası</t>
    </r>
  </si>
  <si>
    <r>
      <rPr>
        <b/>
        <sz val="8"/>
        <color rgb="FF000000"/>
        <rFont val="Times New Roman"/>
        <family val="1"/>
        <charset val="162"/>
      </rPr>
      <t>HEKİM BİRLİĞİ</t>
    </r>
    <r>
      <rPr>
        <sz val="8"/>
        <color rgb="FF000000"/>
        <rFont val="Times New Roman"/>
        <family val="1"/>
        <charset val="162"/>
      </rPr>
      <t xml:space="preserve">
Hekim Birliği, Sağlık Ve Sosyal Hizmetler Çalışanları Sendikası</t>
    </r>
  </si>
  <si>
    <r>
      <rPr>
        <b/>
        <sz val="8"/>
        <color rgb="FF000000"/>
        <rFont val="Times New Roman"/>
        <family val="1"/>
        <charset val="162"/>
      </rPr>
      <t xml:space="preserve">HÜRRİYETÇİ SAĞLIK SEN </t>
    </r>
    <r>
      <rPr>
        <sz val="8"/>
        <color rgb="FF000000"/>
        <rFont val="Times New Roman"/>
        <family val="1"/>
        <charset val="162"/>
      </rPr>
      <t xml:space="preserve">
Hürriyetçi Sağlık ve Sosyal Hizmet Çalışanları Sendikası</t>
    </r>
  </si>
  <si>
    <r>
      <rPr>
        <b/>
        <sz val="8"/>
        <color rgb="FF000000"/>
        <rFont val="Times New Roman"/>
        <family val="1"/>
        <charset val="162"/>
      </rPr>
      <t>TABİP-SEN</t>
    </r>
    <r>
      <rPr>
        <sz val="8"/>
        <color rgb="FF000000"/>
        <rFont val="Times New Roman"/>
        <family val="1"/>
        <charset val="162"/>
      </rPr>
      <t xml:space="preserve">
Tabip ve Diğer  Sağlık Çalışanları  Sağlık ve Sosyal Hizmetler Kamu Görevlileri Sendikası</t>
    </r>
  </si>
  <si>
    <r>
      <rPr>
        <b/>
        <sz val="8"/>
        <color rgb="FF000000"/>
        <rFont val="Times New Roman"/>
        <family val="1"/>
        <charset val="162"/>
      </rPr>
      <t>BİZİM AİLE SEN</t>
    </r>
    <r>
      <rPr>
        <sz val="8"/>
        <color rgb="FF000000"/>
        <rFont val="Times New Roman"/>
        <family val="1"/>
        <charset val="162"/>
      </rPr>
      <t xml:space="preserve">
Bizim Aile Sosyal ve Sağlık  Kamu Görevlileri  Sendikası</t>
    </r>
  </si>
  <si>
    <t>5</t>
  </si>
  <si>
    <t>16</t>
  </si>
  <si>
    <t>133</t>
  </si>
  <si>
    <t>145</t>
  </si>
  <si>
    <t>147</t>
  </si>
  <si>
    <t>159</t>
  </si>
  <si>
    <t>169</t>
  </si>
  <si>
    <t>174</t>
  </si>
  <si>
    <t>179</t>
  </si>
  <si>
    <t>195</t>
  </si>
  <si>
    <t>216</t>
  </si>
  <si>
    <t>129</t>
  </si>
  <si>
    <t>228</t>
  </si>
  <si>
    <t>233</t>
  </si>
  <si>
    <t>250</t>
  </si>
  <si>
    <t>270</t>
  </si>
  <si>
    <t>273</t>
  </si>
  <si>
    <t>280</t>
  </si>
  <si>
    <t>283</t>
  </si>
  <si>
    <t>22</t>
  </si>
  <si>
    <t>292</t>
  </si>
  <si>
    <t>303</t>
  </si>
  <si>
    <t>305</t>
  </si>
  <si>
    <t>311</t>
  </si>
  <si>
    <t>313</t>
  </si>
  <si>
    <t>321</t>
  </si>
  <si>
    <t>346</t>
  </si>
  <si>
    <t>352</t>
  </si>
  <si>
    <t>354</t>
  </si>
  <si>
    <t>359</t>
  </si>
  <si>
    <t>383</t>
  </si>
  <si>
    <t>392</t>
  </si>
  <si>
    <t>395</t>
  </si>
  <si>
    <t>396</t>
  </si>
  <si>
    <t>51</t>
  </si>
  <si>
    <r>
      <rPr>
        <b/>
        <sz val="8"/>
        <color rgb="FF000000"/>
        <rFont val="Times New Roman"/>
        <family val="1"/>
        <charset val="162"/>
      </rPr>
      <t>BAĞIMSIZ YEREL HAK-SEN</t>
    </r>
    <r>
      <rPr>
        <sz val="8"/>
        <color rgb="FF000000"/>
        <rFont val="Times New Roman"/>
        <family val="1"/>
        <charset val="162"/>
      </rPr>
      <t xml:space="preserve">
Yerel Yönetim Çalışanları Hak Sendikası</t>
    </r>
  </si>
  <si>
    <r>
      <rPr>
        <b/>
        <sz val="8"/>
        <color rgb="FF000000"/>
        <rFont val="Times New Roman"/>
        <family val="1"/>
        <charset val="162"/>
      </rPr>
      <t>MİL-BELEDİYE-SEN</t>
    </r>
    <r>
      <rPr>
        <sz val="8"/>
        <color rgb="FF000000"/>
        <rFont val="Times New Roman"/>
        <family val="1"/>
        <charset val="162"/>
      </rPr>
      <t xml:space="preserve">
Manevi, İlkeli Ve Liyakatli Belediye-İl Özel İdaresi  Çalışanları Sendikası</t>
    </r>
  </si>
  <si>
    <r>
      <rPr>
        <b/>
        <sz val="8"/>
        <color rgb="FF000000"/>
        <rFont val="Times New Roman"/>
        <family val="1"/>
        <charset val="162"/>
      </rPr>
      <t>BİZİM-SEN</t>
    </r>
    <r>
      <rPr>
        <sz val="8"/>
        <color rgb="FF000000"/>
        <rFont val="Times New Roman"/>
        <family val="1"/>
        <charset val="162"/>
      </rPr>
      <t xml:space="preserve">
Bizim Yerel Yönetim Çalışanları Sendikası</t>
    </r>
  </si>
  <si>
    <t>20</t>
  </si>
  <si>
    <t>25</t>
  </si>
  <si>
    <t>136</t>
  </si>
  <si>
    <t>140</t>
  </si>
  <si>
    <t>214</t>
  </si>
  <si>
    <t>316</t>
  </si>
  <si>
    <t>334</t>
  </si>
  <si>
    <t>27</t>
  </si>
  <si>
    <r>
      <rPr>
        <b/>
        <sz val="8"/>
        <color rgb="FF000000"/>
        <rFont val="Times New Roman"/>
        <family val="1"/>
        <charset val="162"/>
      </rPr>
      <t>TÜRK HABER-SEN</t>
    </r>
    <r>
      <rPr>
        <sz val="8"/>
        <color rgb="FF000000"/>
        <rFont val="Times New Roman"/>
        <family val="1"/>
        <charset val="162"/>
      </rPr>
      <t xml:space="preserve">
Türkiye Haberleşme ve Basın-Yayın ve İletişim  Hizmet Kolu Kamu Çalışanları Sendikası</t>
    </r>
  </si>
  <si>
    <r>
      <rPr>
        <b/>
        <sz val="8"/>
        <color rgb="FF000000"/>
        <rFont val="Times New Roman"/>
        <family val="1"/>
        <charset val="162"/>
      </rPr>
      <t>NET HABER-SEN</t>
    </r>
    <r>
      <rPr>
        <sz val="8"/>
        <color rgb="FF000000"/>
        <rFont val="Times New Roman"/>
        <family val="1"/>
        <charset val="162"/>
      </rPr>
      <t xml:space="preserve">
Net  Basın  Yayın ve İletişim Hizmet Kolu Kamu Görevlileri Sendikası</t>
    </r>
  </si>
  <si>
    <t>6</t>
  </si>
  <si>
    <t>53</t>
  </si>
  <si>
    <t>102</t>
  </si>
  <si>
    <t>134</t>
  </si>
  <si>
    <t>300</t>
  </si>
  <si>
    <t>390</t>
  </si>
  <si>
    <t>405</t>
  </si>
  <si>
    <r>
      <rPr>
        <b/>
        <sz val="8"/>
        <color rgb="FF000000"/>
        <rFont val="Times New Roman"/>
        <family val="1"/>
        <charset val="162"/>
      </rPr>
      <t>KÜLTÜR SANAT-İŞ</t>
    </r>
    <r>
      <rPr>
        <sz val="8"/>
        <color rgb="FF000000"/>
        <rFont val="Times New Roman"/>
        <family val="1"/>
        <charset val="162"/>
      </rPr>
      <t xml:space="preserve">
Kültür  ve Sanat Hizmet Kolu Kamu  İşgörenleri Sendikası</t>
    </r>
  </si>
  <si>
    <t>10</t>
  </si>
  <si>
    <t>84</t>
  </si>
  <si>
    <t>117</t>
  </si>
  <si>
    <t>135</t>
  </si>
  <si>
    <t>315</t>
  </si>
  <si>
    <t>319</t>
  </si>
  <si>
    <t>55</t>
  </si>
  <si>
    <t>86</t>
  </si>
  <si>
    <t>139</t>
  </si>
  <si>
    <t>235</t>
  </si>
  <si>
    <t>237</t>
  </si>
  <si>
    <t>256</t>
  </si>
  <si>
    <t>258</t>
  </si>
  <si>
    <t>35</t>
  </si>
  <si>
    <r>
      <rPr>
        <b/>
        <sz val="8"/>
        <color rgb="FF000000"/>
        <rFont val="Times New Roman"/>
        <family val="1"/>
        <charset val="162"/>
      </rPr>
      <t>ŞEHİT GAZİ-SEN-BAYINDIR</t>
    </r>
    <r>
      <rPr>
        <sz val="8"/>
        <color rgb="FF000000"/>
        <rFont val="Times New Roman"/>
        <family val="1"/>
        <charset val="162"/>
      </rPr>
      <t xml:space="preserve">
Gazi. Gazi ve Şehit Yakınları ile Vatansever Kamu Görevlileri Sendikası Bayındır</t>
    </r>
  </si>
  <si>
    <r>
      <rPr>
        <b/>
        <sz val="8"/>
        <color rgb="FF000000"/>
        <rFont val="Times New Roman"/>
        <family val="1"/>
        <charset val="162"/>
      </rPr>
      <t>MİL-BAYINDIR-SEN</t>
    </r>
    <r>
      <rPr>
        <sz val="8"/>
        <color rgb="FF000000"/>
        <rFont val="Times New Roman"/>
        <family val="1"/>
        <charset val="162"/>
      </rPr>
      <t xml:space="preserve">
Manevi, İlkeli ve Liyakatli, Bayındır,  İmar,  İnşaat, Yol, Çevre, Milli Emlak, AFAD, Tapu ve Kadastro Çalışanları Sendikası </t>
    </r>
  </si>
  <si>
    <r>
      <rPr>
        <b/>
        <sz val="8"/>
        <color rgb="FF000000"/>
        <rFont val="Times New Roman"/>
        <family val="1"/>
        <charset val="162"/>
      </rPr>
      <t>VAZİFE MALULLERİ YURT VE ENGELLİ  BAYINDIR BİRLİK-SEN</t>
    </r>
    <r>
      <rPr>
        <sz val="8"/>
        <color rgb="FF000000"/>
        <rFont val="Times New Roman"/>
        <family val="1"/>
        <charset val="162"/>
      </rPr>
      <t xml:space="preserve">
Vazife Malulleri Yurt Çocukları Ve Yakınları, Engelli Tüm  Bayındır Birlik Sendikası</t>
    </r>
  </si>
  <si>
    <t>312</t>
  </si>
  <si>
    <t>329</t>
  </si>
  <si>
    <t>356</t>
  </si>
  <si>
    <r>
      <rPr>
        <b/>
        <sz val="8"/>
        <color rgb="FF000000"/>
        <rFont val="Times New Roman"/>
        <family val="1"/>
        <charset val="162"/>
      </rPr>
      <t>ULAŞIM-İŞ</t>
    </r>
    <r>
      <rPr>
        <sz val="8"/>
        <color rgb="FF000000"/>
        <rFont val="Times New Roman"/>
        <family val="1"/>
        <charset val="162"/>
      </rPr>
      <t xml:space="preserve">
Ulaştırma Hizmet Kolu Kamu Emekçileri Sendikası</t>
    </r>
  </si>
  <si>
    <r>
      <rPr>
        <b/>
        <sz val="8"/>
        <color rgb="FF000000"/>
        <rFont val="Times New Roman"/>
        <family val="1"/>
        <charset val="162"/>
      </rPr>
      <t>ULAŞIM HAVACILIK-SEN</t>
    </r>
    <r>
      <rPr>
        <sz val="8"/>
        <color rgb="FF000000"/>
        <rFont val="Times New Roman"/>
        <family val="1"/>
        <charset val="162"/>
      </rPr>
      <t xml:space="preserve">
Ulaştırma Ve Havacılık Kamu Çalışanları Sendikası</t>
    </r>
  </si>
  <si>
    <r>
      <rPr>
        <b/>
        <sz val="8"/>
        <color rgb="FF000000"/>
        <rFont val="Times New Roman"/>
        <family val="1"/>
        <charset val="162"/>
      </rPr>
      <t>ŞEHİT GAZİ-SEN-ULAŞTIRMA</t>
    </r>
    <r>
      <rPr>
        <sz val="8"/>
        <color rgb="FF000000"/>
        <rFont val="Times New Roman"/>
        <family val="1"/>
        <charset val="162"/>
      </rPr>
      <t xml:space="preserve">
Gazi, Gazi Ve Şehit Yakınları İle Tüm Vatansever Kamu Görevlileri Sendikası Ulaştırma</t>
    </r>
  </si>
  <si>
    <t>11</t>
  </si>
  <si>
    <t>85</t>
  </si>
  <si>
    <t>146</t>
  </si>
  <si>
    <t>176</t>
  </si>
  <si>
    <t>164</t>
  </si>
  <si>
    <t>285</t>
  </si>
  <si>
    <t>297</t>
  </si>
  <si>
    <r>
      <rPr>
        <b/>
        <sz val="8"/>
        <color rgb="FF000000"/>
        <rFont val="Times New Roman"/>
        <family val="1"/>
        <charset val="162"/>
      </rPr>
      <t>TARIM ORKAM-SEN</t>
    </r>
    <r>
      <rPr>
        <sz val="8"/>
        <color rgb="FF000000"/>
        <rFont val="Times New Roman"/>
        <family val="1"/>
        <charset val="162"/>
      </rPr>
      <t xml:space="preserve">
Tarım ve Ormancılık Hizmet Kolu Kamu Emekçileri Sendikası</t>
    </r>
  </si>
  <si>
    <r>
      <rPr>
        <b/>
        <sz val="8"/>
        <color rgb="FF000000"/>
        <rFont val="Times New Roman"/>
        <family val="1"/>
        <charset val="162"/>
      </rPr>
      <t>HÜR TARIM ORMAN SEN</t>
    </r>
    <r>
      <rPr>
        <sz val="8"/>
        <color rgb="FF000000"/>
        <rFont val="Times New Roman"/>
        <family val="1"/>
        <charset val="162"/>
      </rPr>
      <t xml:space="preserve">
Hürriyetçi Tarım Orman Hayvancılık ve Çevre Hizmet Kolı Kamu Görevlileri Sendikası</t>
    </r>
  </si>
  <si>
    <t>4</t>
  </si>
  <si>
    <t>34</t>
  </si>
  <si>
    <t>90</t>
  </si>
  <si>
    <t>128</t>
  </si>
  <si>
    <t>171</t>
  </si>
  <si>
    <t>208</t>
  </si>
  <si>
    <t>259</t>
  </si>
  <si>
    <t>309</t>
  </si>
  <si>
    <t>345</t>
  </si>
  <si>
    <t>349</t>
  </si>
  <si>
    <t>353</t>
  </si>
  <si>
    <t>363</t>
  </si>
  <si>
    <t>402</t>
  </si>
  <si>
    <r>
      <rPr>
        <b/>
        <sz val="8"/>
        <color rgb="FF000000"/>
        <rFont val="Times New Roman"/>
        <family val="1"/>
        <charset val="162"/>
      </rPr>
      <t>BAĞIMSIZ ENERJİ-SEN</t>
    </r>
    <r>
      <rPr>
        <sz val="8"/>
        <color rgb="FF000000"/>
        <rFont val="Times New Roman"/>
        <family val="1"/>
        <charset val="162"/>
      </rPr>
      <t xml:space="preserve">
Bağımsız Enerji Sanayi Madencilik Hizmet Kolu Kamu Görevlileri Sendikası</t>
    </r>
  </si>
  <si>
    <r>
      <rPr>
        <b/>
        <sz val="8"/>
        <color rgb="FF000000"/>
        <rFont val="Times New Roman"/>
        <family val="1"/>
        <charset val="162"/>
      </rPr>
      <t>ENERJİ-HAK-SEN</t>
    </r>
    <r>
      <rPr>
        <sz val="8"/>
        <color rgb="FF000000"/>
        <rFont val="Times New Roman"/>
        <family val="1"/>
        <charset val="162"/>
      </rPr>
      <t xml:space="preserve">
Enerji, Sanayi ve Madencilik Çalışanları Hak Sendikası</t>
    </r>
  </si>
  <si>
    <r>
      <rPr>
        <b/>
        <sz val="8"/>
        <color rgb="FF000000"/>
        <rFont val="Times New Roman"/>
        <family val="1"/>
        <charset val="162"/>
      </rPr>
      <t>MİL-ENERJİSEN</t>
    </r>
    <r>
      <rPr>
        <sz val="8"/>
        <color rgb="FF000000"/>
        <rFont val="Times New Roman"/>
        <family val="1"/>
        <charset val="162"/>
      </rPr>
      <t xml:space="preserve">
	Manevi, İlkeli Ve Liyakatli Enerji, Sanayi Ve Madencilik Hizmetleri Çalışanları Sendikası</t>
    </r>
  </si>
  <si>
    <r>
      <rPr>
        <b/>
        <sz val="8"/>
        <color rgb="FF000000"/>
        <rFont val="Times New Roman"/>
        <family val="1"/>
        <charset val="162"/>
      </rPr>
      <t>VAZİFE MALÜLLLERİ YURT ENGELLİ VE TÜM KAMU ÇALIŞANLARI ENERJİ BİRLİK-SEN</t>
    </r>
    <r>
      <rPr>
        <sz val="8"/>
        <color rgb="FF000000"/>
        <rFont val="Times New Roman"/>
        <family val="1"/>
        <charset val="162"/>
      </rPr>
      <t xml:space="preserve">
Vazife Malülleri Yurt Çocukları ve Yakınları, Engelli Ve Tüm Enerji Birlik Sendikası</t>
    </r>
  </si>
  <si>
    <t>130</t>
  </si>
  <si>
    <t>206</t>
  </si>
  <si>
    <t>245</t>
  </si>
  <si>
    <t>306</t>
  </si>
  <si>
    <t>344</t>
  </si>
  <si>
    <t>382</t>
  </si>
  <si>
    <r>
      <rPr>
        <b/>
        <sz val="8"/>
        <color rgb="FF000000"/>
        <rFont val="Times New Roman"/>
        <family val="1"/>
        <charset val="162"/>
      </rPr>
      <t>ADİL-SEN</t>
    </r>
    <r>
      <rPr>
        <sz val="8"/>
        <color rgb="FF000000"/>
        <rFont val="Times New Roman"/>
        <family val="1"/>
        <charset val="162"/>
      </rPr>
      <t xml:space="preserve">
Adaletli, Dinamik, İdealist, Liyakatli, Diyanet ve Vakıf Çalışanları  Sendikası</t>
    </r>
  </si>
  <si>
    <r>
      <rPr>
        <b/>
        <sz val="8"/>
        <color rgb="FF000000"/>
        <rFont val="Times New Roman"/>
        <family val="1"/>
        <charset val="162"/>
      </rPr>
      <t>DİYANET KARDEŞLİĞİ-SEN</t>
    </r>
    <r>
      <rPr>
        <sz val="8"/>
        <color rgb="FF000000"/>
        <rFont val="Times New Roman"/>
        <family val="1"/>
        <charset val="162"/>
      </rPr>
      <t xml:space="preserve">
Diyanet ve Vakıf Görevlileri Kardeşliği Sendikası</t>
    </r>
  </si>
  <si>
    <t>9</t>
  </si>
  <si>
    <t>74</t>
  </si>
  <si>
    <t>118</t>
  </si>
  <si>
    <t>149</t>
  </si>
  <si>
    <t>205</t>
  </si>
  <si>
    <t>240</t>
  </si>
  <si>
    <t>265</t>
  </si>
  <si>
    <t>271</t>
  </si>
  <si>
    <t>279</t>
  </si>
  <si>
    <t>290</t>
  </si>
  <si>
    <t>330</t>
  </si>
  <si>
    <t>336</t>
  </si>
  <si>
    <t>347</t>
  </si>
  <si>
    <t>348</t>
  </si>
  <si>
    <t>380</t>
  </si>
  <si>
    <r>
      <rPr>
        <b/>
        <sz val="8"/>
        <color rgb="FF000000"/>
        <rFont val="Times New Roman"/>
        <family val="1"/>
        <charset val="162"/>
      </rPr>
      <t>DİYANET İHYA-SEN</t>
    </r>
    <r>
      <rPr>
        <sz val="8"/>
        <color rgb="FF000000"/>
        <rFont val="Times New Roman"/>
        <family val="1"/>
        <charset val="162"/>
      </rPr>
      <t xml:space="preserve">
Diyanet İhya Ve Vakıf  İhya Görevlileri Sendikası</t>
    </r>
  </si>
  <si>
    <r>
      <rPr>
        <b/>
        <sz val="8"/>
        <color rgb="FF000000"/>
        <rFont val="Times New Roman"/>
        <family val="1"/>
        <charset val="162"/>
      </rPr>
      <t>EKSEN-SAĞLIK-SEN</t>
    </r>
    <r>
      <rPr>
        <sz val="8"/>
        <color rgb="FF000000"/>
        <rFont val="Times New Roman"/>
        <family val="1"/>
        <charset val="162"/>
      </rPr>
      <t xml:space="preserve">
Sağlık ve Sosyal Hizmet Kamu Çalışanları Sendikası</t>
    </r>
  </si>
  <si>
    <r>
      <rPr>
        <b/>
        <sz val="8"/>
        <color rgb="FF000000"/>
        <rFont val="Times New Roman"/>
        <family val="1"/>
        <charset val="162"/>
      </rPr>
      <t>HUZUR SEN</t>
    </r>
    <r>
      <rPr>
        <sz val="8"/>
        <color rgb="FF000000"/>
        <rFont val="Times New Roman"/>
        <family val="1"/>
        <charset val="162"/>
      </rPr>
      <t xml:space="preserve">
Huzur Sağlık ve Sosyal Hizmet Çalışanları Sendikası</t>
    </r>
  </si>
  <si>
    <r>
      <rPr>
        <b/>
        <sz val="8"/>
        <color rgb="FF000000"/>
        <rFont val="Times New Roman"/>
        <family val="1"/>
        <charset val="162"/>
      </rPr>
      <t>ŞEHİT GAZİ SAĞLIK BİRLİK-SEN</t>
    </r>
    <r>
      <rPr>
        <sz val="8"/>
        <color rgb="FF000000"/>
        <rFont val="Times New Roman"/>
        <family val="1"/>
        <charset val="162"/>
      </rPr>
      <t xml:space="preserve">
Şehit Yakınları Gazi ve Gazi Yakınları Sağlık ve Sosyal Hizmet Çalışanları Birlik Sendikası</t>
    </r>
  </si>
  <si>
    <r>
      <rPr>
        <b/>
        <sz val="8"/>
        <color rgb="FF000000"/>
        <rFont val="Times New Roman"/>
        <family val="1"/>
        <charset val="162"/>
      </rPr>
      <t>HEKİMSEN</t>
    </r>
    <r>
      <rPr>
        <sz val="8"/>
        <color rgb="FF000000"/>
        <rFont val="Times New Roman"/>
        <family val="1"/>
        <charset val="162"/>
      </rPr>
      <t xml:space="preserve">
Hekim Ve Diğer Sağlık Çalışanları Sağlık Ve Sosyal Hizmetler Sendikası</t>
    </r>
  </si>
  <si>
    <r>
      <rPr>
        <b/>
        <sz val="8"/>
        <color rgb="FF000000"/>
        <rFont val="Times New Roman"/>
        <family val="1"/>
        <charset val="162"/>
      </rPr>
      <t>VAZİFE MALÜLLERİ YURT ÇOCUKLARI VE YAKINLARI ENGELLİ VE TÜM YEREL YÖNETİM BİRLİK-SEN</t>
    </r>
    <r>
      <rPr>
        <sz val="8"/>
        <color rgb="FF000000"/>
        <rFont val="Times New Roman"/>
        <family val="1"/>
        <charset val="162"/>
      </rPr>
      <t xml:space="preserve">
Vazife Malülleri Yurt Çocukları Ve Yakınları Engelli Ve Tüm Yerel Yönetim Birlik-Sendikası</t>
    </r>
  </si>
  <si>
    <r>
      <rPr>
        <b/>
        <sz val="8"/>
        <color rgb="FF000000"/>
        <rFont val="Times New Roman"/>
        <family val="1"/>
        <charset val="162"/>
      </rPr>
      <t>ADİL HABER SEN</t>
    </r>
    <r>
      <rPr>
        <sz val="8"/>
        <color rgb="FF000000"/>
        <rFont val="Times New Roman"/>
        <family val="1"/>
        <charset val="162"/>
      </rPr>
      <t xml:space="preserve">
Adaletli ve İlkeli Basın, Yayın ve İletişim Hizmetleri Çalışanları Sendikası</t>
    </r>
  </si>
  <si>
    <r>
      <rPr>
        <b/>
        <sz val="8"/>
        <color rgb="FF000000"/>
        <rFont val="Times New Roman"/>
        <family val="1"/>
        <charset val="162"/>
      </rPr>
      <t>VAZİFE MALÜLLERİ YURT VE ENGELLİ KÜLTÜR BİRLİK-SEN</t>
    </r>
    <r>
      <rPr>
        <sz val="8"/>
        <color rgb="FF000000"/>
        <rFont val="Times New Roman"/>
        <family val="1"/>
        <charset val="162"/>
      </rPr>
      <t xml:space="preserve">
Vazife Malülleri Yurt Çocukları Ve Yakınları Engelli Kültür Birlik Sendikası</t>
    </r>
  </si>
  <si>
    <r>
      <rPr>
        <b/>
        <sz val="8"/>
        <color rgb="FF000000"/>
        <rFont val="Times New Roman"/>
        <family val="1"/>
        <charset val="162"/>
      </rPr>
      <t>YAPI-YOL SEN</t>
    </r>
    <r>
      <rPr>
        <sz val="8"/>
        <color rgb="FF000000"/>
        <rFont val="Times New Roman"/>
        <family val="1"/>
        <charset val="162"/>
      </rPr>
      <t xml:space="preserve">
Yol, Yapı, Altyapı, Çevre Ve Şehircilik, Afad, Tapu Kadastro Kamu Emekçileri Sendikası</t>
    </r>
  </si>
  <si>
    <r>
      <rPr>
        <b/>
        <sz val="8"/>
        <color rgb="FF000000"/>
        <rFont val="Times New Roman"/>
        <family val="1"/>
        <charset val="162"/>
      </rPr>
      <t>BAĞIMSIZ YAPI-İMAR SEN</t>
    </r>
    <r>
      <rPr>
        <sz val="8"/>
        <color rgb="FF000000"/>
        <rFont val="Times New Roman"/>
        <family val="1"/>
        <charset val="162"/>
      </rPr>
      <t xml:space="preserve">
Bağımsız Yapı ve İmar Çalışanları Sendikası</t>
    </r>
  </si>
  <si>
    <r>
      <rPr>
        <b/>
        <sz val="8"/>
        <color rgb="FF000000"/>
        <rFont val="Times New Roman"/>
        <family val="1"/>
        <charset val="162"/>
      </rPr>
      <t>YURT-İMAR SEN</t>
    </r>
    <r>
      <rPr>
        <sz val="8"/>
        <color rgb="FF000000"/>
        <rFont val="Times New Roman"/>
        <family val="1"/>
        <charset val="162"/>
      </rPr>
      <t xml:space="preserve">
Yurt-İmar, Bayındır, Çevre Ve İnşaat Hizmetleri Yol, Afad, Tapu Ve Kadastro Çalışanları Sendikası</t>
    </r>
  </si>
  <si>
    <r>
      <rPr>
        <b/>
        <sz val="8"/>
        <color rgb="FF000000"/>
        <rFont val="Times New Roman"/>
        <family val="1"/>
        <charset val="162"/>
      </rPr>
      <t>TARIM ORMAN İŞ</t>
    </r>
    <r>
      <rPr>
        <sz val="8"/>
        <color rgb="FF000000"/>
        <rFont val="Times New Roman"/>
        <family val="1"/>
        <charset val="162"/>
      </rPr>
      <t xml:space="preserve">
Tarım Orman Hayvancılık ve Çevre Hizmet Kolu Kamu Emekçileri Sendikası</t>
    </r>
  </si>
  <si>
    <r>
      <rPr>
        <b/>
        <sz val="8"/>
        <color rgb="FF000000"/>
        <rFont val="Times New Roman"/>
        <family val="1"/>
        <charset val="162"/>
      </rPr>
      <t>MİL-TARIM ORMANSEN</t>
    </r>
    <r>
      <rPr>
        <sz val="8"/>
        <color rgb="FF000000"/>
        <rFont val="Times New Roman"/>
        <family val="1"/>
        <charset val="162"/>
      </rPr>
      <t xml:space="preserve">
Manevi, İlkeli Ve Liyakatli Vatansever Tarım Ve Orman Çalışanları Sendikası</t>
    </r>
  </si>
  <si>
    <r>
      <rPr>
        <b/>
        <sz val="8"/>
        <color rgb="FF000000"/>
        <rFont val="Times New Roman"/>
        <family val="1"/>
        <charset val="162"/>
      </rPr>
      <t>ŞEHİT GAZİ TARIM ORMAN BİRLİK-SEN</t>
    </r>
    <r>
      <rPr>
        <sz val="8"/>
        <color rgb="FF000000"/>
        <rFont val="Times New Roman"/>
        <family val="1"/>
        <charset val="162"/>
      </rPr>
      <t xml:space="preserve">
Şehit Yakınları Gazi Ve Gazi Yakınları Tüm Kamu Çalışanları Tarım Orman Birlik Sendikası </t>
    </r>
  </si>
  <si>
    <r>
      <rPr>
        <b/>
        <sz val="8"/>
        <color rgb="FF000000"/>
        <rFont val="Times New Roman"/>
        <family val="1"/>
        <charset val="162"/>
      </rPr>
      <t>ENERJİ İŞ</t>
    </r>
    <r>
      <rPr>
        <sz val="8"/>
        <color rgb="FF000000"/>
        <rFont val="Times New Roman"/>
        <family val="1"/>
        <charset val="162"/>
      </rPr>
      <t xml:space="preserve">
Enerji Sanayi ve Madencilik Hizmet Kolu İşyerleri Kamu Çalışanları Sendikası</t>
    </r>
  </si>
  <si>
    <r>
      <rPr>
        <b/>
        <sz val="8"/>
        <color rgb="FF000000"/>
        <rFont val="Times New Roman"/>
        <family val="1"/>
        <charset val="162"/>
      </rPr>
      <t>ADALET SEN</t>
    </r>
    <r>
      <rPr>
        <sz val="8"/>
        <color rgb="FF000000"/>
        <rFont val="Times New Roman"/>
        <family val="1"/>
        <charset val="162"/>
      </rPr>
      <t xml:space="preserve">
Adalet Çalışanları Sendikası</t>
    </r>
  </si>
  <si>
    <r>
      <rPr>
        <b/>
        <sz val="8"/>
        <color rgb="FF000000"/>
        <rFont val="Times New Roman"/>
        <family val="1"/>
        <charset val="162"/>
      </rPr>
      <t>ASİM-SEN</t>
    </r>
    <r>
      <rPr>
        <sz val="8"/>
        <color rgb="FF000000"/>
        <rFont val="Times New Roman"/>
        <family val="1"/>
        <charset val="162"/>
      </rPr>
      <t xml:space="preserve">
Askeri İş yerlerinde Görevli Kamu Çalışanları Sendikası</t>
    </r>
  </si>
  <si>
    <r>
      <rPr>
        <b/>
        <sz val="8"/>
        <color rgb="FF000000"/>
        <rFont val="Times New Roman"/>
        <family val="1"/>
        <charset val="162"/>
      </rPr>
      <t>ŞEHİT GAZİ BİRLİK-SEN</t>
    </r>
    <r>
      <rPr>
        <sz val="8"/>
        <color rgb="FF000000"/>
        <rFont val="Times New Roman"/>
        <family val="1"/>
        <charset val="162"/>
      </rPr>
      <t xml:space="preserve">
Şehit Yakınları, Gazi ve Gazi Yakınları Tüm Kamu Çalışanları Birlik Sendikası</t>
    </r>
  </si>
  <si>
    <r>
      <rPr>
        <b/>
        <sz val="8"/>
        <color rgb="FF000000"/>
        <rFont val="Times New Roman"/>
        <family val="1"/>
        <charset val="162"/>
      </rPr>
      <t>BÜRO LİYAKAT-SEN</t>
    </r>
    <r>
      <rPr>
        <sz val="8"/>
        <color rgb="FF000000"/>
        <rFont val="Times New Roman"/>
        <family val="1"/>
        <charset val="162"/>
      </rPr>
      <t xml:space="preserve">
Liyakatli Büro Çalışanları Sendikası</t>
    </r>
  </si>
  <si>
    <r>
      <rPr>
        <b/>
        <sz val="8"/>
        <color rgb="FF000000"/>
        <rFont val="Times New Roman"/>
        <family val="1"/>
        <charset val="162"/>
      </rPr>
      <t>MİL-BÜRO-SEN</t>
    </r>
    <r>
      <rPr>
        <sz val="8"/>
        <color rgb="FF000000"/>
        <rFont val="Times New Roman"/>
        <family val="1"/>
        <charset val="162"/>
      </rPr>
      <t xml:space="preserve">
Manevi İlkeli ve Liyakatli Büro, Bankacılık ve Sigortacılık Hizmetleri Çalışanları Sendikası</t>
    </r>
  </si>
  <si>
    <r>
      <rPr>
        <b/>
        <sz val="8"/>
        <color rgb="FF000000"/>
        <rFont val="Times New Roman"/>
        <family val="1"/>
        <charset val="162"/>
      </rPr>
      <t>GÜM-SEN</t>
    </r>
    <r>
      <rPr>
        <sz val="8"/>
        <color rgb="FF000000"/>
        <rFont val="Times New Roman"/>
        <family val="1"/>
        <charset val="162"/>
      </rPr>
      <t xml:space="preserve">
Gümrük Ve Ticaret Çalışanları Sendikası</t>
    </r>
  </si>
  <si>
    <r>
      <rPr>
        <b/>
        <sz val="8"/>
        <color rgb="FF000000"/>
        <rFont val="Times New Roman"/>
        <family val="1"/>
        <charset val="162"/>
      </rPr>
      <t>EĞİTİM HAK-SEN</t>
    </r>
    <r>
      <rPr>
        <sz val="8"/>
        <color rgb="FF000000"/>
        <rFont val="Times New Roman"/>
        <family val="1"/>
        <charset val="162"/>
      </rPr>
      <t xml:space="preserve">
Eğitim, Öğretim ve Bilim Çalışanları Hak Sendikası</t>
    </r>
  </si>
  <si>
    <r>
      <rPr>
        <b/>
        <sz val="8"/>
        <color rgb="FF000000"/>
        <rFont val="Times New Roman"/>
        <family val="1"/>
        <charset val="162"/>
      </rPr>
      <t>ŞEHİT GAZİ EĞİTİM BİRLİK-SEN</t>
    </r>
    <r>
      <rPr>
        <sz val="8"/>
        <color rgb="FF000000"/>
        <rFont val="Times New Roman"/>
        <family val="1"/>
        <charset val="162"/>
      </rPr>
      <t xml:space="preserve">
Şehit Yakınları Gazi ve Gazi Yakınları Eğitim Öğretim ve Bilim Hizmetleri Çalışanları Birlik Sendikası</t>
    </r>
  </si>
  <si>
    <r>
      <rPr>
        <b/>
        <sz val="8"/>
        <color rgb="FF000000"/>
        <rFont val="Times New Roman"/>
        <family val="1"/>
        <charset val="162"/>
      </rPr>
      <t>MİL- EĞİTİM-SEN</t>
    </r>
    <r>
      <rPr>
        <sz val="8"/>
        <color rgb="FF000000"/>
        <rFont val="Times New Roman"/>
        <family val="1"/>
        <charset val="162"/>
      </rPr>
      <t xml:space="preserve">
Manevi, İlkeli ve Liyakatli Eğitim Çalışanları Sendikası</t>
    </r>
  </si>
  <si>
    <r>
      <rPr>
        <b/>
        <sz val="8"/>
        <color rgb="FF000000"/>
        <rFont val="Times New Roman"/>
        <family val="1"/>
        <charset val="162"/>
      </rPr>
      <t>EĞİTİM MİL-SEN</t>
    </r>
    <r>
      <rPr>
        <sz val="8"/>
        <color rgb="FF000000"/>
        <rFont val="Times New Roman"/>
        <family val="1"/>
        <charset val="162"/>
      </rPr>
      <t xml:space="preserve">
Eğitim Manevi, İlkeli ve Liyakatli Çalışanlar Sendikası</t>
    </r>
  </si>
  <si>
    <r>
      <rPr>
        <b/>
        <sz val="8"/>
        <color rgb="FF000000"/>
        <rFont val="Times New Roman"/>
        <family val="1"/>
        <charset val="162"/>
      </rPr>
      <t>HUZUR EĞİTİM SEN</t>
    </r>
    <r>
      <rPr>
        <sz val="8"/>
        <color rgb="FF000000"/>
        <rFont val="Times New Roman"/>
        <family val="1"/>
        <charset val="162"/>
      </rPr>
      <t xml:space="preserve">
Huzur Eğitim Öğretim ve Bilim Hizmetleri Sendikası</t>
    </r>
  </si>
  <si>
    <r>
      <rPr>
        <b/>
        <sz val="8"/>
        <color rgb="FF000000"/>
        <rFont val="Times New Roman"/>
        <family val="1"/>
        <charset val="162"/>
      </rPr>
      <t>LİYAKAT-SEN</t>
    </r>
    <r>
      <rPr>
        <sz val="8"/>
        <color rgb="FF000000"/>
        <rFont val="Times New Roman"/>
        <family val="1"/>
        <charset val="162"/>
      </rPr>
      <t xml:space="preserve">
Liyakatlı, Eğitim Ve Bilim Çalışanları Sendikası</t>
    </r>
  </si>
  <si>
    <r>
      <rPr>
        <b/>
        <sz val="8"/>
        <color rgb="FF000000"/>
        <rFont val="Times New Roman"/>
        <family val="1"/>
        <charset val="162"/>
      </rPr>
      <t>MİL-DİYANET SEN</t>
    </r>
    <r>
      <rPr>
        <sz val="8"/>
        <color rgb="FF000000"/>
        <rFont val="Times New Roman"/>
        <family val="1"/>
        <charset val="162"/>
      </rPr>
      <t xml:space="preserve">
Manevi, ilkeli ve liyakatli Diyanet ve Vakıf Çalışanları Sendikası</t>
    </r>
  </si>
  <si>
    <r>
      <t xml:space="preserve">Üye
</t>
    </r>
    <r>
      <rPr>
        <i/>
        <sz val="11"/>
        <rFont val="Arial"/>
        <family val="2"/>
        <charset val="162"/>
      </rPr>
      <t>Member</t>
    </r>
  </si>
  <si>
    <t>(İletişim İşçileri Sendikası</t>
  </si>
  <si>
    <t>(Öz Haber İletişim İşçileri Sendikası</t>
  </si>
  <si>
    <t>(Büro Ticaret Güzel Sanatlar  Kooperatifleri Çalışanları  İşçileri Sendikası)</t>
  </si>
  <si>
    <t>TÜM TAŞIMA-İŞ</t>
  </si>
  <si>
    <t>(Motorlu Kurye, Kargo, Posta, Şoför, Hava Yolları ve Tüm Taşıma İşçileri Sendikası)</t>
  </si>
  <si>
    <t>(Hava Demiryolu Kara Taşımacılığı ve Kargo Kurye İşçileri Sendikası)</t>
  </si>
  <si>
    <t>TURÇA SEN</t>
  </si>
  <si>
    <t>TÜM TURİZM İŞ SENDİKASI</t>
  </si>
  <si>
    <t>(Tüm Turizm İş Sendikası)</t>
  </si>
  <si>
    <t>(Turizm, Eğlence, Konaklama ve Dinlenme Yerleri İşçileri Sendikası)</t>
  </si>
  <si>
    <t>ÖZ TURİZM SEN</t>
  </si>
  <si>
    <t>(Öz Turizm, Yurt, Konaklama, Yemek, Eğlence, Dinlenme Yerleri İşçileri Sendikası)</t>
  </si>
  <si>
    <r>
      <t xml:space="preserve">Bilinmeyen (*)
</t>
    </r>
    <r>
      <rPr>
        <i/>
        <sz val="10"/>
        <rFont val="Arial"/>
        <family val="2"/>
        <charset val="162"/>
      </rPr>
      <t>Unknown</t>
    </r>
  </si>
  <si>
    <r>
      <rPr>
        <b/>
        <sz val="10"/>
        <rFont val="Arial"/>
        <family val="2"/>
        <charset val="162"/>
      </rPr>
      <t>Not: 6356 Sayılı Sendikalar ve Toplu İş Sözleşmesi Kanunu'nun Geçici 1. Maddesine göre yönetim kurulu kararı ile faaliyet gösterecekleri iş kolunu Bakanlığa bildirmeyen sendikalara istatistiklerde yer verilmemiştir.</t>
    </r>
    <r>
      <rPr>
        <sz val="10"/>
        <rFont val="Arial"/>
        <family val="2"/>
        <charset val="162"/>
      </rPr>
      <t xml:space="preserve">
</t>
    </r>
    <r>
      <rPr>
        <i/>
        <sz val="10"/>
        <rFont val="Arial"/>
        <family val="2"/>
        <charset val="162"/>
      </rPr>
      <t xml:space="preserve">Note:Trade Unions which do not inform Ministry about their branch of activity in which they will function determined by the executive board according to Provisional Article 1 of Law on Trade Unions and Collective Labour Agreements are not included to the statistics.  
</t>
    </r>
    <r>
      <rPr>
        <sz val="10"/>
        <rFont val="Arial"/>
        <family val="2"/>
        <charset val="162"/>
      </rPr>
      <t xml:space="preserve">
</t>
    </r>
  </si>
  <si>
    <t>LİDER TARIM ORMAN İŞ</t>
  </si>
  <si>
    <t>(Tarım Orman Avcılık ve Balıkçılık İşçileri Sendikası)</t>
  </si>
  <si>
    <t>TÜM EMEK-İŞ</t>
  </si>
  <si>
    <t>DETEKS-İŞ</t>
  </si>
  <si>
    <t>(Deri Dokuma Konfeksiyon ve Tekstil İşçileri Sendikası)</t>
  </si>
  <si>
    <t>BİRTEK-SEN</t>
  </si>
  <si>
    <t>(Birleşik Tekstil Dokuma ve Deri İşçileri Sendikası)</t>
  </si>
  <si>
    <t>SAT-SEN</t>
  </si>
  <si>
    <t>ÖĞRETMEN SENDİKASI</t>
  </si>
  <si>
    <t>TMGD -SEN</t>
  </si>
  <si>
    <t>ÖNCÜ BÜRO-İŞ</t>
  </si>
  <si>
    <t>Satış ve Pazarlama Çalışanları Sendikası)</t>
  </si>
  <si>
    <t>(Tehlikeli Madde Güvenlik Danışmanları Sendikası)</t>
  </si>
  <si>
    <t>MES-ED-SEN</t>
  </si>
  <si>
    <t>(Elektrik, Enerji Su Gaz ve Baraj İşçileri Sendikası)</t>
  </si>
  <si>
    <t>(Yeni Tüm Turizm Seyehat İşçileri Sendikası)</t>
  </si>
  <si>
    <t>(Karayolu Taşımacılık ve Emekçileri Sendikası)</t>
  </si>
  <si>
    <t>LİDER SAĞLIK -İŞ</t>
  </si>
  <si>
    <t>EMEK SAĞLIK - İŞ</t>
  </si>
  <si>
    <t>SHS - İŞ</t>
  </si>
  <si>
    <t>BİR SAĞLIK - İŞ</t>
  </si>
  <si>
    <t>TSGB-SEN</t>
  </si>
  <si>
    <t>ÖNCÜ AİLE VE SAĞLIK-İŞ</t>
  </si>
  <si>
    <t>(Tüm Sağlıkçıların Güç Birliği Sendikası)</t>
  </si>
  <si>
    <t>(Birleşmiş Sağlık ve Sosyal Hizmetler İşçileri Sendikası)</t>
  </si>
  <si>
    <t>(Yeni Sağlık ve Sosyal Hizmetler İşçileri Sendikası)</t>
  </si>
  <si>
    <t>(Kamu ve Özel Sağlık Sosyal Hizmetleri İşçileri Sendikası)</t>
  </si>
  <si>
    <t>(Turizm Eğlence ve Hizmet İşçileri Sendikası)</t>
  </si>
  <si>
    <t>BİRLEŞİK GÜVENLİK SEN</t>
  </si>
  <si>
    <t>ÖNDER GÜVENLİK</t>
  </si>
  <si>
    <t>(Önder Güvenlik İşçileri Sendikası)</t>
  </si>
  <si>
    <t>(Gen-Ses-İz İşçi Sendikası)</t>
  </si>
  <si>
    <t>(Belediye ve Genel Hizmet İşçileri Sendikası)</t>
  </si>
  <si>
    <t>(Yerelde Çalışan İşçiler Sendikası)</t>
  </si>
  <si>
    <t>TEKGIDA-İŞ</t>
  </si>
  <si>
    <t>(Türkiye Orman, Toprak, Su, Tarım ve Tarım Sanayii İşçileri Sendikası)</t>
  </si>
  <si>
    <t>(Bağımsız Özgür Gıda Sanayi İşçileri Sendikası)</t>
  </si>
  <si>
    <t>( Maden İşçileri Sendikası)</t>
  </si>
  <si>
    <r>
      <t xml:space="preserve">Madencilik ve Taş Ocakları
</t>
    </r>
    <r>
      <rPr>
        <i/>
        <sz val="11"/>
        <color rgb="FF000000"/>
        <rFont val="Arial"/>
        <family val="2"/>
        <charset val="162"/>
      </rPr>
      <t>Mining and stone quarries</t>
    </r>
  </si>
  <si>
    <t>TÜM PETROL-İŞ SENDİKASI</t>
  </si>
  <si>
    <t>(Tüm Petrol, Kimya, Lastik, Plastik ve İlaç İşçileri  Sendikası)</t>
  </si>
  <si>
    <t>(Trikotaj, Örme, Boyama, Giyecek ve İplik Sanayi İşçileri Sendikası)</t>
  </si>
  <si>
    <t>ÖZTÜM TEKSTİL İŞ SENDİKASI</t>
  </si>
  <si>
    <t>(Türkiye Ağaç ve Kağıt Sanayi İşçileri Sendikası)</t>
  </si>
  <si>
    <t>(Ağaç,Sunta  Mobilya ve Kağıt Sanayi İşçileri Sendikası)</t>
  </si>
  <si>
    <t>(Yapım, Ağaç, Prefabrik Sanayi İşçileri Sendikası)</t>
  </si>
  <si>
    <t>( Tüm Kağıt ve Selüloz Sanayii İşçileri Sendikası)</t>
  </si>
  <si>
    <t>(Tüm Ağaç, Sunta, Mobilya ve Kağıt Sanayi İşçileri Sendikası)</t>
  </si>
  <si>
    <t>(Türkiye Telekomünikasyon, Posta, Telgraf, Telefon, Gsm, İnternet,İletişim, Bilişim, Çağrı Merkezi İşçileri ve Hizmetlileri Sendikası)</t>
  </si>
  <si>
    <t>(İletişim, Haberleşme, Posta ve Çağrı Merkezi İşçileri Sendikası)</t>
  </si>
  <si>
    <t>(Posta, Telefon ve Telekomünikasyon İşçileri Sendikası</t>
  </si>
  <si>
    <t>(Basın, Yayın,Gazetecilik, Kağıt, Baskı ve Ambalaj İşçileri Sendikası</t>
  </si>
  <si>
    <t>(Türkiye Kooperatif, Ticaret, Eğitim ve Büro İşçileri Sendikası)</t>
  </si>
  <si>
    <t>ÖZ BÜRO İŞ SENDİKASI</t>
  </si>
  <si>
    <t>Sinema, Reklam, Dizi ve Tv Programı Çalışanları Sendikası)</t>
  </si>
  <si>
    <t>(Eğitim, Büro, Ticaret, Kooperatif Ve Güzel Sanatlar İşçileri Sendikası)</t>
  </si>
  <si>
    <t>(Ticaret, Kooperatif, Eğitim, Büro ve Güzel Sanatlar İşçileri Sendikası)</t>
  </si>
  <si>
    <t>(Mağaza ve Market İşçileri Sendikası)</t>
  </si>
  <si>
    <t>(Tüm İşçilerin Birlik Mücadele ve Dayışma Sendikası)</t>
  </si>
  <si>
    <t>TÜRKİYE ÇİMSE-İŞ SENDİKASI</t>
  </si>
  <si>
    <t>(Türkiye Porselen, Çimento, Cam, Tuğla ve Toprak Sanayi İşçileri Sendikası)</t>
  </si>
  <si>
    <t>(Tüm Seramik, Çimento, Toprak ve Cam Sanayi İşçileri Sendikası)</t>
  </si>
  <si>
    <t>(Toprak, Çimento, Seramik ve Cam Sanayi İşçileri Sendikası)</t>
  </si>
  <si>
    <t>(İzmir, Toprak Beton Çimento ve Seramik İşçileri Sendikası)</t>
  </si>
  <si>
    <t>(Türkiye Metal, Çelik, Mühimmat, Makine, Metalden Mamül Eşya ve Oto.Montaj ve Yardımcı İşçileri Sendikası)</t>
  </si>
  <si>
    <t>(Demir, Çelik, Metal ve Oto Sanayi İşçileri Sendikası)</t>
  </si>
  <si>
    <t>(Devrimci Yapı, İnşaat ve Yol İşçileri Sendikası)</t>
  </si>
  <si>
    <t>(Tüm Enerji Su,Gaz ve Baraj İşçileri Sendikası)</t>
  </si>
  <si>
    <t>TÜM ENERJİ SEN</t>
  </si>
  <si>
    <t>(Tüm Enerji, Elektrik, Su ve Gaz İşçileri Sendikası)</t>
  </si>
  <si>
    <t>ES İŞ</t>
  </si>
  <si>
    <t>(Türkiye Devrimci Kara, Hava, Demiryolu İşçileri Sendikası)</t>
  </si>
  <si>
    <t>(Türkiye Liman,Deniz,Fersane ve Depo İşçileri Sendikası)</t>
  </si>
  <si>
    <t>TÜRKİYE DOK, GEMİ-İŞ</t>
  </si>
  <si>
    <t xml:space="preserve">(Gemi Yapım ve Deniz Taşımacılığı, Ardiye ve Antrepoculuk İşçileri Sendikası) </t>
  </si>
  <si>
    <t>(Depo, Liman, Tersane ve Deniz İşçileri Sendikası)</t>
  </si>
  <si>
    <t>(Öz Sağlık ve Sosyal Hizmet İşçileri Sendikası)</t>
  </si>
  <si>
    <t>TÜM SAĞLIK-İŞ SENDİKASI</t>
  </si>
  <si>
    <t>(Tüm Sağlık İş Sendikası)</t>
  </si>
  <si>
    <t>(Çukurova Sosyal Hizmetler ve Sağlık Çalışanları Sendikasıı)</t>
  </si>
  <si>
    <t>(Emek Sağlık Ve Sosyal Hizmerler İşçileri Sendikası)</t>
  </si>
  <si>
    <t>(Öncü Aile Sosyal Hizmetler ve Sağlık İşçileri Sendikası)</t>
  </si>
  <si>
    <t>(Türkiye Otel, Lokanta,Dinlenme Yerleri İşçileri Sendikası)</t>
  </si>
  <si>
    <r>
      <t>(Türkiye Otel, Lokanta ve Eğlence Yerleri İşçileri Sendikası</t>
    </r>
    <r>
      <rPr>
        <sz val="10"/>
        <color indexed="8"/>
        <rFont val="Arial"/>
        <family val="2"/>
        <charset val="162"/>
      </rPr>
      <t>)</t>
    </r>
  </si>
  <si>
    <t>TUR İŞ SENDİKASI</t>
  </si>
  <si>
    <t>Turizm, Otel, Restoran, Eğlence ve Spor İşçileri Sendikası)</t>
  </si>
  <si>
    <t>Yurt, Otel, Konaklama, Lokanta, Eğlence ve Turizm İşçileri Sendikası)</t>
  </si>
  <si>
    <t>(Türkiye Harb Sanayii,Savunma ve Güvenlik Çalışanları Sendikası)</t>
  </si>
  <si>
    <t>(Öz-İş Öz Savunma ve Güvenlik İşçileri Sendikası)</t>
  </si>
  <si>
    <t>Ö.G.G-İŞ</t>
  </si>
  <si>
    <t>GÜVENLİK - KORUMA İŞ</t>
  </si>
  <si>
    <t>(Konut İş Tüm Belediye ve Konut İşçileri Sendikası)</t>
  </si>
  <si>
    <t>HÜR BELEDİYE İŞ</t>
  </si>
  <si>
    <t>(Hür Belediye ve Genel Hizmet İşçileri Sendikası)</t>
  </si>
  <si>
    <t>YENİ BELEDİYE-İŞ SENDİKASI</t>
  </si>
  <si>
    <t>EGE-İŞ</t>
  </si>
  <si>
    <t>1. İşkollarına ve sendikalara göre işçi ve sendikalı işçi sayıları, Ocak 2023</t>
  </si>
  <si>
    <t>2. İşkollarına  göre işçi ve sendikalı işçi sayıları, Ocak 2023</t>
  </si>
  <si>
    <t>3. İllere ve cinsiyete göre sendika üye sayıları, Ocak 2023</t>
  </si>
  <si>
    <t>4. İşkollarına ve sendikalara göre işçi ve sendikalı işçi sayıları, Temmuz 2023</t>
  </si>
  <si>
    <t>5. İşkollarına  göre işçi ve sendikalı işçi sayıları, Temmuz 2023</t>
  </si>
  <si>
    <t>6. İllere ve cinsiyete göre sendika üye sayıları, Temmuz 2023</t>
  </si>
  <si>
    <t>7. Net asgari ücret hesabı ve işverene maliyeti (01.01.2023 - 30.06.2023)</t>
  </si>
  <si>
    <t>8. Net asgari ücret hesabı ve işverene maliyeti (01.07.2023- 31.12.2023</t>
  </si>
  <si>
    <t>1.Workers and members of trades unions by economic activity and trade union , January 2023</t>
  </si>
  <si>
    <t>2.Workers and members of trades unions by economic activity, January 2023</t>
  </si>
  <si>
    <t>3.Member of union by province and sex, January 2023</t>
  </si>
  <si>
    <t>4.Workers and members of trades unions by economic activity and trade union , July 2023</t>
  </si>
  <si>
    <t>5.Workers and members of trades unions by economic activity, July 2023</t>
  </si>
  <si>
    <t>6.Member of union by province and sex, July 2023</t>
  </si>
  <si>
    <t>7.Net minimum wage calculation and Its cost to the employer (01.01.2023 - 30.06.2023)</t>
  </si>
  <si>
    <t>8.Net minimum wage calculation and Its cost to the employer (01.07.2023 - 31.12.2023)</t>
  </si>
  <si>
    <t>9.Unionization statistics of civil servants, 2023</t>
  </si>
  <si>
    <t>2023 Özet İstatistikleri</t>
  </si>
  <si>
    <t>Summary Statistics by 2023</t>
  </si>
  <si>
    <r>
      <t xml:space="preserve">1. İşkollarına ve sendikalara göre işçi ve sendikalı işçi sayıları, Ocak 2023
  </t>
    </r>
    <r>
      <rPr>
        <i/>
        <sz val="11"/>
        <rFont val="Arial"/>
        <family val="2"/>
        <charset val="162"/>
      </rPr>
      <t xml:space="preserve">  Workers and members of trades unions by economic activity and trade union, January 2023</t>
    </r>
  </si>
  <si>
    <r>
      <t xml:space="preserve">1. İşkollarına ve sendikalara göre işçi ve sendikalı işçi sayıları,Ocak 2023 (devam)
  </t>
    </r>
    <r>
      <rPr>
        <i/>
        <sz val="11"/>
        <rFont val="Arial"/>
        <family val="2"/>
        <charset val="162"/>
      </rPr>
      <t xml:space="preserve">  Workers and members of trades unions by economic activity and trade union, January 2023 (continued)</t>
    </r>
  </si>
  <si>
    <r>
      <t xml:space="preserve">1. İşkollarına ve sendikalara göre işçi ve sendikalı işçi sayıları,Ocak 2023 (devam)
 </t>
    </r>
    <r>
      <rPr>
        <i/>
        <sz val="11"/>
        <rFont val="Arial"/>
        <family val="2"/>
        <charset val="162"/>
      </rPr>
      <t xml:space="preserve">   Workers and members of trades unions by economic activity and trade union, January 2023 (continued)</t>
    </r>
  </si>
  <si>
    <r>
      <t xml:space="preserve">1. İşkollarına ve sendikalara göre işçi ve sendikalı işçi sayıları,Ocak 2023 (devam)
   </t>
    </r>
    <r>
      <rPr>
        <i/>
        <sz val="11"/>
        <rFont val="Arial"/>
        <family val="2"/>
        <charset val="162"/>
      </rPr>
      <t xml:space="preserve"> Workers and members of trades unions by economic activity and trade union, January 2023 (continued)</t>
    </r>
  </si>
  <si>
    <r>
      <t xml:space="preserve">2. İşkollarına  göre işçi ve sendikalı işçi sayıları, Ocak 2023
</t>
    </r>
    <r>
      <rPr>
        <i/>
        <sz val="14"/>
        <rFont val="Arial"/>
        <family val="2"/>
        <charset val="162"/>
      </rPr>
      <t xml:space="preserve">    Workers and members of trades unions by economic activity, January 2023</t>
    </r>
  </si>
  <si>
    <t>(Tarım İşçileri Sendikası)</t>
  </si>
  <si>
    <t>TARIM -SEN</t>
  </si>
  <si>
    <t>(Birleşik Tekstil Dokuma  ve Deri İşçileri Sendikası)</t>
  </si>
  <si>
    <t>TEKSTİL GÜÇ-SEN</t>
  </si>
  <si>
    <t>(Tekstil İşçileri Güç Birliği Sendikası)</t>
  </si>
  <si>
    <t>ÇAĞRI-İŞ</t>
  </si>
  <si>
    <t>(Çağrı Merkezi, Posta, Telefon, Telgraf,Telekominikasyon, İnternet ve İletişim,İşçileri Sendikası)</t>
  </si>
  <si>
    <t>İNŞAAT BİR-SEN</t>
  </si>
  <si>
    <t>(İnşaat Emekçileri Birliği Sendikası)</t>
  </si>
  <si>
    <t>(Akdeniz Tüm Taşımacılar Birliği ve Dayanışma Sendikası)</t>
  </si>
  <si>
    <t>AKDENİZ TÜM TAŞ-SEN</t>
  </si>
  <si>
    <t>(Ege Tüm Taşımacılar Birliği ve Dayanışma Sendikası)</t>
  </si>
  <si>
    <t>EGE TÜM TAŞ-SEN</t>
  </si>
  <si>
    <t>ETO-SEN</t>
  </si>
  <si>
    <t>(Gemi Elekro Teknik Zabitleri Sendikası)</t>
  </si>
  <si>
    <t>ÖNCÜ AİLE VE SAĞLIK -İŞ</t>
  </si>
  <si>
    <t>SOSYAL-İŞÇİ</t>
  </si>
  <si>
    <t>HUZUR SAĞLIK-İŞ</t>
  </si>
  <si>
    <t xml:space="preserve">(Huzur Sağlık ve Sosyal Hizmetler İşçileri Sendikası </t>
  </si>
  <si>
    <t>(Sosyal Hizmetler İşçileri Sendikası)</t>
  </si>
  <si>
    <t>(Öncü Aile ve Sosyal Hizmetler ve Sağlık İşçileri sendikası)</t>
  </si>
  <si>
    <t>TÜM TURİZM İŞ SEND.</t>
  </si>
  <si>
    <t>DEV İŞÇİ- SEN</t>
  </si>
  <si>
    <t>(Birleşik Turizm İşçileri Sendikası)</t>
  </si>
  <si>
    <t>SAVUNMA- İŞ</t>
  </si>
  <si>
    <t>(Kamu Özel Savunma İşçileri Sendikası)</t>
  </si>
  <si>
    <t>ÇALIŞ-SEN</t>
  </si>
  <si>
    <t>EBS</t>
  </si>
  <si>
    <t>(Birleşik Emekliler Sendikası)</t>
  </si>
  <si>
    <t>TAŞERON-İŞ</t>
  </si>
  <si>
    <t>(Kamu Taşeron İşçileri Sendikası)</t>
  </si>
  <si>
    <t>EGEBİRSEN</t>
  </si>
  <si>
    <t>(Ege Birlik ve Dayanışma Sendikası)</t>
  </si>
  <si>
    <r>
      <t xml:space="preserve">3. İllere ve Cinsiyete göre sendika üye sayısı, Ocak 2023
    </t>
    </r>
    <r>
      <rPr>
        <i/>
        <sz val="12"/>
        <rFont val="Arial"/>
        <family val="2"/>
        <charset val="162"/>
      </rPr>
      <t>Member of union by province and sex, January 2023</t>
    </r>
  </si>
  <si>
    <r>
      <t xml:space="preserve">3. İllere ve Cinsiyete göre sendika üye sayısı, Ocak 2023 (devam)
    </t>
    </r>
    <r>
      <rPr>
        <i/>
        <sz val="12"/>
        <rFont val="Arial"/>
        <family val="2"/>
        <charset val="162"/>
      </rPr>
      <t>Member of union by province and sex, January 2023 (continued)</t>
    </r>
  </si>
  <si>
    <r>
      <t xml:space="preserve">6. İllere ve Cinsiyete göre sendika üye sayısı, Temmuz 2023
    </t>
    </r>
    <r>
      <rPr>
        <i/>
        <sz val="10"/>
        <rFont val="Arial"/>
        <family val="2"/>
        <charset val="162"/>
      </rPr>
      <t>Member of union by province and sex, July 2023</t>
    </r>
  </si>
  <si>
    <r>
      <t xml:space="preserve">6. İllere ve Cinsiyete göre sendika üye sayısı, Temmuz 2023 (devam)
    </t>
    </r>
    <r>
      <rPr>
        <i/>
        <sz val="10"/>
        <rFont val="Arial"/>
        <family val="2"/>
        <charset val="162"/>
      </rPr>
      <t>Member of union by province and sex, July 2023 (continued)</t>
    </r>
  </si>
  <si>
    <r>
      <t xml:space="preserve">4. İşkollarına ve sendikalara göre işçi ve sendikalı işçi sayıları, Temmuz 2023
    </t>
    </r>
    <r>
      <rPr>
        <i/>
        <sz val="11"/>
        <rFont val="Arial"/>
        <family val="2"/>
        <charset val="162"/>
      </rPr>
      <t>Workers and members of trades unions by economic activity and trade union, July 2023</t>
    </r>
  </si>
  <si>
    <r>
      <t xml:space="preserve">4. İşkollarına ve sendikalara göre işçi ve sendikalı işçi sayıları,Temmuz 2023 (devam)
  </t>
    </r>
    <r>
      <rPr>
        <i/>
        <sz val="11"/>
        <rFont val="Arial"/>
        <family val="2"/>
        <charset val="162"/>
      </rPr>
      <t xml:space="preserve">  Workers and members of trades unions by economic activity and trade union, July 2023 (continued)</t>
    </r>
  </si>
  <si>
    <r>
      <t xml:space="preserve">4. İşkollarına ve sendikalara göre işçi ve sendikalı işçi sayıları,Temmuz 2023 (devam)
 </t>
    </r>
    <r>
      <rPr>
        <i/>
        <sz val="11"/>
        <rFont val="Arial"/>
        <family val="2"/>
        <charset val="162"/>
      </rPr>
      <t xml:space="preserve">   Workers and members of trades unions by economic activity and trade union, July 2023 (continued)</t>
    </r>
  </si>
  <si>
    <r>
      <t xml:space="preserve">4. İşkollarına ve sendikalara göre işçi ve sendikalı işçi sayıları,Temmuz 2023 (devam)
   </t>
    </r>
    <r>
      <rPr>
        <i/>
        <sz val="11"/>
        <rFont val="Arial"/>
        <family val="2"/>
        <charset val="162"/>
      </rPr>
      <t xml:space="preserve"> Workers and members of trades unions by economic activity and trade union, July 2023 (continued)</t>
    </r>
  </si>
  <si>
    <t>BTO-SEN</t>
  </si>
  <si>
    <t>(Birleşik Tarım Orman İşçileri Sendikası)</t>
  </si>
  <si>
    <t>TARIM-SEN</t>
  </si>
  <si>
    <t>TEKSTİL GÜÇ- SEN</t>
  </si>
  <si>
    <t>LTİS</t>
  </si>
  <si>
    <t>(Lider Tekstil İşçileri Sendikası)</t>
  </si>
  <si>
    <t>I.M.U.</t>
  </si>
  <si>
    <t>(Uluslararası Denizcilik Çalışanları Sendikası)</t>
  </si>
  <si>
    <r>
      <t xml:space="preserve">8. Asgari Ücretin Net Hesabı ve İşverene Maliyeti (01.07.2023 - 31.12.2023)
  </t>
    </r>
    <r>
      <rPr>
        <i/>
        <sz val="12"/>
        <rFont val="Arial"/>
        <family val="2"/>
        <charset val="162"/>
      </rPr>
      <t xml:space="preserve"> Minimum wage net calculation and its cost to the employer (01.07.2023 - 31.12.2023)</t>
    </r>
  </si>
  <si>
    <r>
      <t xml:space="preserve">7. Asgari Ücretin Net Hesabı ve İşverene Maliyeti (01.01.2023 - 30.06.2023)
  </t>
    </r>
    <r>
      <rPr>
        <i/>
        <sz val="12"/>
        <rFont val="Arial"/>
        <family val="2"/>
        <charset val="162"/>
      </rPr>
      <t xml:space="preserve"> Minimum wage net calculation and its cost to the employer (01.01.2023- 30.06.2023)</t>
    </r>
  </si>
  <si>
    <r>
      <t xml:space="preserve">9. Kamu görevlileri sendikaları ve üye sayıları, 2023 
    </t>
    </r>
    <r>
      <rPr>
        <i/>
        <sz val="11"/>
        <color rgb="FF000000"/>
        <rFont val="Times New Roman"/>
        <family val="1"/>
        <charset val="162"/>
      </rPr>
      <t xml:space="preserve">Unionization statistics of civil servants, 2023 </t>
    </r>
  </si>
  <si>
    <r>
      <t xml:space="preserve">9. Kamu görevlileri sendikaları ve üye sayıları, 2023 (devam)
   </t>
    </r>
    <r>
      <rPr>
        <i/>
        <sz val="11"/>
        <color rgb="FF000000"/>
        <rFont val="Times New Roman"/>
        <family val="1"/>
        <charset val="162"/>
      </rPr>
      <t>Unionization statistics of civil servants, 2023  (continued)</t>
    </r>
  </si>
  <si>
    <r>
      <rPr>
        <b/>
        <sz val="8"/>
        <color rgb="FF000000"/>
        <rFont val="Times New Roman"/>
        <family val="1"/>
        <charset val="162"/>
      </rPr>
      <t xml:space="preserve">SGK-SEN  </t>
    </r>
    <r>
      <rPr>
        <sz val="8"/>
        <color rgb="FF000000"/>
        <rFont val="Times New Roman"/>
        <family val="1"/>
        <charset val="162"/>
      </rPr>
      <t xml:space="preserve">                                                                                                                          (Sosyal Güvenlik Çalışanları Sendikası)</t>
    </r>
  </si>
  <si>
    <r>
      <rPr>
        <b/>
        <sz val="8"/>
        <color rgb="FF000000"/>
        <rFont val="Times New Roman"/>
        <family val="1"/>
        <charset val="162"/>
      </rPr>
      <t xml:space="preserve">HÜRRİYETÇİ BÜRO-SEN                                                                                                 </t>
    </r>
    <r>
      <rPr>
        <sz val="8"/>
        <color rgb="FF000000"/>
        <rFont val="Times New Roman"/>
        <family val="1"/>
        <charset val="162"/>
      </rPr>
      <t xml:space="preserve"> (Hürriyetçi Büro Çalışanları Sendikası)</t>
    </r>
  </si>
  <si>
    <r>
      <rPr>
        <b/>
        <sz val="8"/>
        <color rgb="FF000000"/>
        <rFont val="Times New Roman"/>
        <family val="1"/>
        <charset val="162"/>
      </rPr>
      <t>MİL MAARİF-SEN</t>
    </r>
    <r>
      <rPr>
        <sz val="8"/>
        <color rgb="FF000000"/>
        <rFont val="Times New Roman"/>
        <family val="1"/>
        <charset val="162"/>
      </rPr>
      <t xml:space="preserve">
Maarif Çalışanları Sendikası</t>
    </r>
  </si>
  <si>
    <r>
      <rPr>
        <b/>
        <sz val="8"/>
        <color rgb="FF000000"/>
        <rFont val="Times New Roman"/>
        <family val="1"/>
        <charset val="162"/>
      </rPr>
      <t>ÖĞRETMEN -SEN</t>
    </r>
    <r>
      <rPr>
        <sz val="8"/>
        <color rgb="FF000000"/>
        <rFont val="Times New Roman"/>
        <family val="1"/>
        <charset val="162"/>
      </rPr>
      <t xml:space="preserve">                                                                                                         Öğretmenler Sendikası</t>
    </r>
  </si>
  <si>
    <r>
      <rPr>
        <b/>
        <sz val="8"/>
        <color rgb="FF000000"/>
        <rFont val="Times New Roman"/>
        <family val="1"/>
        <charset val="162"/>
      </rPr>
      <t xml:space="preserve">ÖĞRET-SEN                                                                                                           </t>
    </r>
    <r>
      <rPr>
        <sz val="8"/>
        <color rgb="FF000000"/>
        <rFont val="Times New Roman"/>
        <family val="1"/>
        <charset val="162"/>
      </rPr>
      <t>Öğretmenler Odası Eğitim, Öğretim ve Bilim Hizmetleri Sendikası</t>
    </r>
  </si>
  <si>
    <r>
      <rPr>
        <b/>
        <sz val="8"/>
        <color rgb="FF000000"/>
        <rFont val="Times New Roman"/>
        <family val="1"/>
        <charset val="162"/>
      </rPr>
      <t xml:space="preserve">BEDAS                                                                                                                     </t>
    </r>
    <r>
      <rPr>
        <sz val="8"/>
        <color rgb="FF000000"/>
        <rFont val="Times New Roman"/>
        <family val="1"/>
        <charset val="162"/>
      </rPr>
      <t>Bağımsız Eğitim Çalışanları Dayanışma Sendikası</t>
    </r>
  </si>
  <si>
    <r>
      <rPr>
        <b/>
        <sz val="8"/>
        <color rgb="FF000000"/>
        <rFont val="Times New Roman"/>
        <family val="1"/>
        <charset val="162"/>
      </rPr>
      <t xml:space="preserve">ANADOLU UMUT SEN                                                                                               </t>
    </r>
    <r>
      <rPr>
        <sz val="8"/>
        <color rgb="FF000000"/>
        <rFont val="Times New Roman"/>
        <family val="1"/>
        <charset val="162"/>
      </rPr>
      <t>Anadolu Umut Sendikası</t>
    </r>
  </si>
  <si>
    <r>
      <rPr>
        <b/>
        <sz val="8"/>
        <color rgb="FF000000"/>
        <rFont val="Times New Roman"/>
        <family val="1"/>
        <charset val="162"/>
      </rPr>
      <t xml:space="preserve">HÜRRİYET SAĞLIK SEN </t>
    </r>
    <r>
      <rPr>
        <sz val="8"/>
        <color rgb="FF000000"/>
        <rFont val="Times New Roman"/>
        <family val="1"/>
        <charset val="162"/>
      </rPr>
      <t xml:space="preserve">
Hürriyet Sağlık ve Sosyal Hizmetler Çalışanları Sendikası</t>
    </r>
  </si>
  <si>
    <t>HÜR SEN</t>
  </si>
  <si>
    <r>
      <rPr>
        <b/>
        <sz val="8"/>
        <color rgb="FF000000"/>
        <rFont val="Times New Roman"/>
        <family val="1"/>
        <charset val="162"/>
      </rPr>
      <t xml:space="preserve">EL ELE SAĞLIK SEN </t>
    </r>
    <r>
      <rPr>
        <sz val="8"/>
        <color rgb="FF000000"/>
        <rFont val="Times New Roman"/>
        <family val="1"/>
        <charset val="162"/>
      </rPr>
      <t xml:space="preserve">
El Ele Sağlık Çalışanları Sendikası</t>
    </r>
  </si>
  <si>
    <r>
      <rPr>
        <b/>
        <sz val="8"/>
        <color rgb="FF000000"/>
        <rFont val="Times New Roman"/>
        <family val="1"/>
        <charset val="162"/>
      </rPr>
      <t xml:space="preserve">YENİ SENDİKA                                                                                                                </t>
    </r>
    <r>
      <rPr>
        <sz val="8"/>
        <color rgb="FF000000"/>
        <rFont val="Times New Roman"/>
        <family val="1"/>
        <charset val="162"/>
      </rPr>
      <t>Yenilikçi Sağlık ve Sosyal Hizmet Çalışanları Sendikası</t>
    </r>
  </si>
  <si>
    <r>
      <rPr>
        <b/>
        <sz val="8"/>
        <color rgb="FF000000"/>
        <rFont val="Times New Roman"/>
        <family val="1"/>
        <charset val="162"/>
      </rPr>
      <t xml:space="preserve">GENÇ SAĞLIK SEN </t>
    </r>
    <r>
      <rPr>
        <sz val="8"/>
        <color rgb="FF000000"/>
        <rFont val="Times New Roman"/>
        <family val="1"/>
        <charset val="162"/>
      </rPr>
      <t xml:space="preserve">
Genç Sağlık ve Sosyal Hizmet Çalışanları Sendikası</t>
    </r>
  </si>
  <si>
    <r>
      <t xml:space="preserve">SAĞLIKÇILAR SEN                                                                                                     </t>
    </r>
    <r>
      <rPr>
        <sz val="8"/>
        <color rgb="FF000000"/>
        <rFont val="Times New Roman"/>
        <family val="1"/>
        <charset val="162"/>
      </rPr>
      <t>Sağlıkçılar Sendikası</t>
    </r>
  </si>
  <si>
    <r>
      <rPr>
        <b/>
        <sz val="8"/>
        <color rgb="FF000000"/>
        <rFont val="Times New Roman"/>
        <family val="1"/>
        <charset val="162"/>
      </rPr>
      <t>SAĞLIKÇILAR BİRLİĞİ SENDİKASI</t>
    </r>
    <r>
      <rPr>
        <sz val="8"/>
        <color rgb="FF000000"/>
        <rFont val="Times New Roman"/>
        <family val="1"/>
        <charset val="162"/>
      </rPr>
      <t xml:space="preserve">
Sağlıkçı Birliği Sağlık ve Sosyal Hizmet Çalışanları Sendikası</t>
    </r>
  </si>
  <si>
    <r>
      <rPr>
        <b/>
        <sz val="8"/>
        <color rgb="FF000000"/>
        <rFont val="Times New Roman"/>
        <family val="1"/>
        <charset val="162"/>
      </rPr>
      <t xml:space="preserve">HÜRRİYET YEREL SEN </t>
    </r>
    <r>
      <rPr>
        <sz val="8"/>
        <color rgb="FF000000"/>
        <rFont val="Times New Roman"/>
        <family val="1"/>
        <charset val="162"/>
      </rPr>
      <t xml:space="preserve">
HürriyetÇİ Yerel Yönetim Hizmetler Çalışanları Sendikası</t>
    </r>
  </si>
  <si>
    <r>
      <rPr>
        <b/>
        <sz val="8"/>
        <color rgb="FF000000"/>
        <rFont val="Times New Roman"/>
        <family val="1"/>
        <charset val="162"/>
      </rPr>
      <t>BİRLİK YEREL-SEN</t>
    </r>
    <r>
      <rPr>
        <sz val="8"/>
        <color rgb="FF000000"/>
        <rFont val="Times New Roman"/>
        <family val="1"/>
        <charset val="162"/>
      </rPr>
      <t xml:space="preserve">
Birlik Yerel Yönetim Çalışanları Sendikası</t>
    </r>
  </si>
  <si>
    <r>
      <rPr>
        <b/>
        <sz val="8"/>
        <color rgb="FF000000"/>
        <rFont val="Times New Roman"/>
        <family val="1"/>
        <charset val="162"/>
      </rPr>
      <t>BÇS</t>
    </r>
    <r>
      <rPr>
        <sz val="8"/>
        <color rgb="FF000000"/>
        <rFont val="Times New Roman"/>
        <family val="1"/>
        <charset val="162"/>
      </rPr>
      <t xml:space="preserve">
Belediye Çalışanları Sendikası</t>
    </r>
  </si>
  <si>
    <r>
      <rPr>
        <b/>
        <sz val="8"/>
        <color rgb="FF000000"/>
        <rFont val="Times New Roman"/>
        <family val="1"/>
        <charset val="162"/>
      </rPr>
      <t xml:space="preserve">HÜRRİYETÇİ ULAŞIM-SEN </t>
    </r>
    <r>
      <rPr>
        <sz val="8"/>
        <color rgb="FF000000"/>
        <rFont val="Times New Roman"/>
        <family val="1"/>
        <charset val="162"/>
      </rPr>
      <t xml:space="preserve">
HürriyetÇİ Ulaştırma Hizmetler Kamu Çalışanları Sendikası</t>
    </r>
  </si>
  <si>
    <r>
      <rPr>
        <b/>
        <sz val="8"/>
        <color rgb="FF000000"/>
        <rFont val="Times New Roman"/>
        <family val="1"/>
        <charset val="162"/>
      </rPr>
      <t xml:space="preserve">ULAŞIM-BİRLİK-SEN </t>
    </r>
    <r>
      <rPr>
        <sz val="8"/>
        <color rgb="FF000000"/>
        <rFont val="Times New Roman"/>
        <family val="1"/>
        <charset val="162"/>
      </rPr>
      <t xml:space="preserve">
Çalışan Birliği Ulaştırma Sendikası</t>
    </r>
  </si>
  <si>
    <r>
      <rPr>
        <b/>
        <sz val="8"/>
        <color rgb="FF000000"/>
        <rFont val="Times New Roman"/>
        <family val="1"/>
        <charset val="162"/>
      </rPr>
      <t xml:space="preserve">HTK-SEN </t>
    </r>
    <r>
      <rPr>
        <sz val="8"/>
        <color rgb="FF000000"/>
        <rFont val="Times New Roman"/>
        <family val="1"/>
        <charset val="162"/>
      </rPr>
      <t xml:space="preserve">
Hava Trafik Kontrolörleri ve Diğer Ulaştırma Çalışanları Sendikası</t>
    </r>
  </si>
  <si>
    <r>
      <rPr>
        <b/>
        <sz val="8"/>
        <color rgb="FF000000"/>
        <rFont val="Times New Roman"/>
        <family val="1"/>
        <charset val="162"/>
      </rPr>
      <t>DEVA BİR SEN</t>
    </r>
    <r>
      <rPr>
        <sz val="8"/>
        <color rgb="FF000000"/>
        <rFont val="Times New Roman"/>
        <family val="1"/>
        <charset val="162"/>
      </rPr>
      <t xml:space="preserve">
Diyanet Ve Vakıf Görevlilerinin Birliği Sendikası</t>
    </r>
  </si>
  <si>
    <r>
      <rPr>
        <b/>
        <sz val="8"/>
        <color rgb="FF000000"/>
        <rFont val="Times New Roman"/>
        <family val="1"/>
        <charset val="162"/>
      </rPr>
      <t>DİYANET GÖR-SEN</t>
    </r>
    <r>
      <rPr>
        <sz val="8"/>
        <color rgb="FF000000"/>
        <rFont val="Times New Roman"/>
        <family val="1"/>
        <charset val="162"/>
      </rPr>
      <t xml:space="preserve">
Diyanet Görevlileri Sendikası</t>
    </r>
  </si>
  <si>
    <r>
      <rPr>
        <b/>
        <sz val="8"/>
        <color rgb="FF000000"/>
        <rFont val="Times New Roman"/>
        <family val="1"/>
        <charset val="162"/>
      </rPr>
      <t>DİYANET ÖNDER-SEN</t>
    </r>
    <r>
      <rPr>
        <sz val="8"/>
        <color rgb="FF000000"/>
        <rFont val="Times New Roman"/>
        <family val="1"/>
        <charset val="162"/>
      </rPr>
      <t xml:space="preserve">
Diyanet ve Vakıf  Hizmetleri Görevlileri Sendikası</t>
    </r>
  </si>
  <si>
    <r>
      <rPr>
        <b/>
        <sz val="8"/>
        <color rgb="FF000000"/>
        <rFont val="Times New Roman"/>
        <family val="1"/>
        <charset val="162"/>
      </rPr>
      <t>TÜRK DİYANET VAKIF-SEN</t>
    </r>
    <r>
      <rPr>
        <sz val="8"/>
        <color rgb="FF000000"/>
        <rFont val="Times New Roman"/>
        <family val="1"/>
        <charset val="162"/>
      </rPr>
      <t xml:space="preserve">
Türkiye Diyanet ve Vakıf Hizmetleri Kolu Kamu Görevlileri Sendikası</t>
    </r>
  </si>
  <si>
    <t>0,443,%</t>
  </si>
  <si>
    <t>TÜM KAMU SEN</t>
  </si>
  <si>
    <t>HÜR TEKSTİL-İŞ SENDİKASI</t>
  </si>
  <si>
    <t>AKDENİZTÜMTAŞSEN</t>
  </si>
  <si>
    <t>EGETÜMTAŞSEN</t>
  </si>
  <si>
    <t>A.SAĞLIK-İŞ</t>
  </si>
  <si>
    <t>DEV İŞÇİ SEN</t>
  </si>
  <si>
    <r>
      <t xml:space="preserve">5. İşkollarına  göre işçi ve sendikalı işçi sayıları, Temmuz 2023
  </t>
    </r>
    <r>
      <rPr>
        <i/>
        <sz val="11"/>
        <rFont val="Arial"/>
        <family val="2"/>
        <charset val="162"/>
      </rPr>
      <t xml:space="preserve">  Workers and members of trades unions by economic activity, July 2023</t>
    </r>
  </si>
  <si>
    <r>
      <rPr>
        <b/>
        <sz val="8"/>
        <color rgb="FF000000"/>
        <rFont val="Times New Roman"/>
        <family val="1"/>
        <charset val="162"/>
      </rPr>
      <t>TÜRK EĞİTİM-SEN</t>
    </r>
    <r>
      <rPr>
        <sz val="8"/>
        <color rgb="FF000000"/>
        <rFont val="Times New Roman"/>
        <family val="1"/>
        <charset val="162"/>
      </rPr>
      <t xml:space="preserve">
Türkiye Eğitim, Öğretim ve Bilim Hizmetleri Kolu Kamu Çalışanları Send.</t>
    </r>
  </si>
  <si>
    <r>
      <rPr>
        <b/>
        <sz val="8"/>
        <color rgb="FF000000"/>
        <rFont val="Times New Roman"/>
        <family val="1"/>
        <charset val="162"/>
      </rPr>
      <t>METESEN</t>
    </r>
    <r>
      <rPr>
        <sz val="8"/>
        <color rgb="FF000000"/>
        <rFont val="Times New Roman"/>
        <family val="1"/>
        <charset val="162"/>
      </rPr>
      <t xml:space="preserve">
Mesleki ve Teknik Eğitim, Öğretim ve Bilim Hizmet Kolu Kamu Görevlileri Send.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</si>
</sst>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_-* #,##0\ _T_L_-;\-* #,##0\ _T_L_-;_-* &quot;-&quot;\ _T_L_-;_-@_-"/>
    <numFmt numFmtId="166" formatCode="#,##0_ ;\-#,##0\ "/>
    <numFmt numFmtId="167" formatCode="_(* #,##0.00_);_(* \(#,##0.00\);_(* &quot;-&quot;??_);_(@_)"/>
    <numFmt numFmtId="168" formatCode="_(* #,##0_);_(* \(#,##0\);_(* &quot;-&quot;??_);_(@_)"/>
    <numFmt numFmtId="169" formatCode="_-* #,##0.0_-;\-* #,##0.0_-;_-* &quot;-&quot;??_-;_-@_-"/>
    <numFmt numFmtId="170" formatCode="_-* #,##0_-;\-* #,##0_-;_-* &quot;-&quot;??_-;_-@_-"/>
    <numFmt numFmtId="171" formatCode="0.000%"/>
  </numFmts>
  <fonts count="69">
    <font>
      <sz val="11"/>
      <color theme="1"/>
      <name val="Calibri"/>
      <family val="2"/>
      <charset val="162"/>
      <scheme val="minor"/>
    </font>
    <font>
      <sz val="10"/>
      <name val="Helv"/>
      <charset val="204"/>
    </font>
    <font>
      <b/>
      <sz val="11"/>
      <name val="Arial"/>
      <family val="2"/>
      <charset val="162"/>
    </font>
    <font>
      <sz val="10"/>
      <name val="Arial"/>
      <family val="2"/>
      <charset val="162"/>
    </font>
    <font>
      <b/>
      <sz val="10"/>
      <name val="Arial"/>
      <family val="2"/>
      <charset val="162"/>
    </font>
    <font>
      <sz val="8"/>
      <name val="Arial"/>
      <family val="2"/>
      <charset val="162"/>
    </font>
    <font>
      <i/>
      <sz val="11"/>
      <name val="Arial"/>
      <family val="2"/>
      <charset val="162"/>
    </font>
    <font>
      <sz val="10"/>
      <name val="Arial Tur"/>
    </font>
    <font>
      <sz val="11"/>
      <color indexed="8"/>
      <name val="Calibri"/>
      <family val="2"/>
      <charset val="162"/>
    </font>
    <font>
      <sz val="10"/>
      <name val="Arial Tur"/>
      <charset val="162"/>
    </font>
    <font>
      <i/>
      <sz val="10"/>
      <name val="Arial"/>
      <family val="2"/>
      <charset val="162"/>
    </font>
    <font>
      <b/>
      <i/>
      <sz val="11"/>
      <name val="Arial"/>
      <family val="2"/>
      <charset val="162"/>
    </font>
    <font>
      <b/>
      <i/>
      <sz val="10"/>
      <name val="Arial"/>
      <family val="2"/>
      <charset val="162"/>
    </font>
    <font>
      <u/>
      <sz val="10"/>
      <color indexed="12"/>
      <name val="Arial Tur"/>
      <charset val="162"/>
    </font>
    <font>
      <sz val="10"/>
      <color rgb="FF000000"/>
      <name val="Arial"/>
      <family val="2"/>
      <charset val="162"/>
    </font>
    <font>
      <b/>
      <sz val="10"/>
      <color rgb="FF000000"/>
      <name val="Arial"/>
      <family val="2"/>
      <charset val="162"/>
    </font>
    <font>
      <sz val="10"/>
      <color indexed="8"/>
      <name val="Arial"/>
      <family val="2"/>
      <charset val="162"/>
    </font>
    <font>
      <sz val="11"/>
      <color theme="1"/>
      <name val="Calibri"/>
      <family val="2"/>
      <charset val="162"/>
      <scheme val="minor"/>
    </font>
    <font>
      <sz val="11"/>
      <name val="Arial"/>
      <family val="2"/>
      <charset val="162"/>
    </font>
    <font>
      <b/>
      <sz val="11"/>
      <color rgb="FF000000"/>
      <name val="Arial"/>
      <family val="2"/>
      <charset val="162"/>
    </font>
    <font>
      <i/>
      <sz val="11"/>
      <color indexed="8"/>
      <name val="Arial"/>
      <family val="2"/>
      <charset val="162"/>
    </font>
    <font>
      <b/>
      <sz val="12"/>
      <name val="Arial"/>
      <family val="2"/>
      <charset val="162"/>
    </font>
    <font>
      <i/>
      <sz val="12"/>
      <name val="Arial"/>
      <family val="2"/>
      <charset val="162"/>
    </font>
    <font>
      <sz val="11"/>
      <name val="Arial Tur"/>
      <charset val="162"/>
    </font>
    <font>
      <i/>
      <sz val="11"/>
      <name val="Arial TUR"/>
      <charset val="162"/>
    </font>
    <font>
      <b/>
      <sz val="10"/>
      <color indexed="8"/>
      <name val="Arial"/>
      <family val="2"/>
      <charset val="162"/>
    </font>
    <font>
      <sz val="10"/>
      <color theme="1"/>
      <name val="Arial"/>
      <family val="2"/>
      <charset val="162"/>
    </font>
    <font>
      <sz val="10"/>
      <color rgb="FF000000"/>
      <name val="Times New Roman"/>
      <family val="1"/>
      <charset val="162"/>
    </font>
    <font>
      <sz val="12"/>
      <name val="Arial"/>
      <family val="2"/>
      <charset val="162"/>
    </font>
    <font>
      <b/>
      <sz val="14"/>
      <name val="Arial"/>
      <family val="2"/>
      <charset val="162"/>
    </font>
    <font>
      <i/>
      <sz val="14"/>
      <name val="Arial"/>
      <family val="2"/>
      <charset val="162"/>
    </font>
    <font>
      <sz val="14"/>
      <name val="Arial"/>
      <family val="2"/>
      <charset val="162"/>
    </font>
    <font>
      <sz val="12"/>
      <color rgb="FF000000"/>
      <name val="Arial"/>
      <family val="2"/>
      <charset val="162"/>
    </font>
    <font>
      <b/>
      <sz val="11"/>
      <name val="Arial Tur"/>
      <charset val="162"/>
    </font>
    <font>
      <b/>
      <sz val="11"/>
      <color theme="0"/>
      <name val="Arial"/>
      <family val="2"/>
      <charset val="162"/>
    </font>
    <font>
      <i/>
      <sz val="11"/>
      <color theme="0"/>
      <name val="Arial"/>
      <family val="2"/>
      <charset val="162"/>
    </font>
    <font>
      <sz val="10"/>
      <color theme="0"/>
      <name val="Arial"/>
      <family val="2"/>
      <charset val="162"/>
    </font>
    <font>
      <b/>
      <sz val="12"/>
      <color theme="0"/>
      <name val="Arial"/>
      <family val="2"/>
      <charset val="162"/>
    </font>
    <font>
      <b/>
      <sz val="14"/>
      <color theme="0"/>
      <name val="Arial"/>
      <family val="2"/>
      <charset val="162"/>
    </font>
    <font>
      <i/>
      <sz val="14"/>
      <color theme="0"/>
      <name val="Arial"/>
      <family val="2"/>
      <charset val="162"/>
    </font>
    <font>
      <sz val="14"/>
      <color theme="0"/>
      <name val="Arial"/>
      <family val="2"/>
      <charset val="162"/>
    </font>
    <font>
      <b/>
      <i/>
      <sz val="14"/>
      <color theme="0"/>
      <name val="Arial"/>
      <family val="2"/>
      <charset val="162"/>
    </font>
    <font>
      <b/>
      <sz val="14"/>
      <color theme="0"/>
      <name val="Arial Tur"/>
    </font>
    <font>
      <sz val="10"/>
      <color theme="0"/>
      <name val="Arial Tur"/>
      <charset val="162"/>
    </font>
    <font>
      <sz val="12"/>
      <color theme="0"/>
      <name val="Arial"/>
      <family val="2"/>
      <charset val="162"/>
    </font>
    <font>
      <b/>
      <i/>
      <sz val="12"/>
      <color theme="0"/>
      <name val="Arial"/>
      <family val="2"/>
      <charset val="162"/>
    </font>
    <font>
      <i/>
      <sz val="12"/>
      <color theme="0"/>
      <name val="Arial"/>
      <family val="2"/>
      <charset val="162"/>
    </font>
    <font>
      <b/>
      <sz val="11"/>
      <color theme="1"/>
      <name val="Calibri"/>
      <family val="2"/>
      <charset val="162"/>
      <scheme val="minor"/>
    </font>
    <font>
      <sz val="11"/>
      <color theme="0"/>
      <name val="Calibri"/>
      <family val="2"/>
      <charset val="162"/>
      <scheme val="minor"/>
    </font>
    <font>
      <b/>
      <sz val="14"/>
      <color theme="0"/>
      <name val="Times New Roman"/>
      <family val="1"/>
      <charset val="162"/>
    </font>
    <font>
      <i/>
      <sz val="14"/>
      <color theme="0"/>
      <name val="Times New Roman"/>
      <family val="1"/>
      <charset val="162"/>
    </font>
    <font>
      <sz val="14"/>
      <color theme="0"/>
      <name val="Calibri"/>
      <family val="2"/>
      <charset val="162"/>
      <scheme val="minor"/>
    </font>
    <font>
      <b/>
      <sz val="11"/>
      <color rgb="FF000000"/>
      <name val="Times New Roman"/>
      <family val="1"/>
      <charset val="162"/>
    </font>
    <font>
      <i/>
      <sz val="11"/>
      <color rgb="FF000000"/>
      <name val="Times New Roman"/>
      <family val="1"/>
      <charset val="162"/>
    </font>
    <font>
      <sz val="9"/>
      <color theme="1"/>
      <name val="Calibri"/>
      <family val="2"/>
      <scheme val="minor"/>
    </font>
    <font>
      <sz val="9"/>
      <color theme="0"/>
      <name val="Calibri"/>
      <family val="2"/>
      <scheme val="minor"/>
    </font>
    <font>
      <b/>
      <sz val="9"/>
      <color rgb="FF000000"/>
      <name val="Times New Roman"/>
      <family val="1"/>
      <charset val="162"/>
    </font>
    <font>
      <b/>
      <sz val="8"/>
      <color rgb="FF000000"/>
      <name val="Times New Roman"/>
      <family val="1"/>
      <charset val="162"/>
    </font>
    <font>
      <sz val="8"/>
      <color rgb="FF000000"/>
      <name val="Times New Roman"/>
      <family val="1"/>
      <charset val="162"/>
    </font>
    <font>
      <b/>
      <sz val="11"/>
      <color theme="0"/>
      <name val="Arial Tur"/>
      <charset val="162"/>
    </font>
    <font>
      <b/>
      <sz val="8"/>
      <color rgb="FF000000"/>
      <name val="SansSerif"/>
      <family val="2"/>
    </font>
    <font>
      <sz val="8"/>
      <color rgb="FF000000"/>
      <name val="SansSerif"/>
      <family val="2"/>
    </font>
    <font>
      <sz val="14"/>
      <color theme="0"/>
      <name val="Calibri"/>
      <family val="2"/>
      <scheme val="minor"/>
    </font>
    <font>
      <b/>
      <sz val="9"/>
      <color rgb="FF000000"/>
      <name val="SansSerif"/>
      <family val="2"/>
    </font>
    <font>
      <sz val="10"/>
      <color theme="1"/>
      <name val="Calibri"/>
      <family val="2"/>
      <scheme val="minor"/>
    </font>
    <font>
      <sz val="10"/>
      <color theme="0"/>
      <name val="Calibri"/>
      <family val="2"/>
      <scheme val="minor"/>
    </font>
    <font>
      <b/>
      <sz val="14"/>
      <color theme="0"/>
      <name val="SansSerif"/>
      <family val="2"/>
    </font>
    <font>
      <i/>
      <sz val="11"/>
      <color rgb="FF000000"/>
      <name val="Arial"/>
      <family val="2"/>
      <charset val="162"/>
    </font>
    <font>
      <b/>
      <sz val="12"/>
      <color theme="0"/>
      <name val="SansSerif"/>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FF"/>
      </patternFill>
    </fill>
    <fill>
      <patternFill patternType="solid">
        <fgColor theme="9" tint="0.39997558519241921"/>
        <bgColor indexed="64"/>
      </patternFill>
    </fill>
    <fill>
      <patternFill patternType="solid">
        <fgColor theme="9" tint="-0.249977111117893"/>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hair">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hair">
        <color indexed="64"/>
      </top>
      <bottom style="double">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s>
  <cellStyleXfs count="26">
    <xf numFmtId="0" fontId="0" fillId="0" borderId="0"/>
    <xf numFmtId="0" fontId="1" fillId="0" borderId="0"/>
    <xf numFmtId="0" fontId="1" fillId="0" borderId="0"/>
    <xf numFmtId="0" fontId="3" fillId="0" borderId="0"/>
    <xf numFmtId="0" fontId="3" fillId="0" borderId="0">
      <alignment wrapText="1"/>
    </xf>
    <xf numFmtId="0" fontId="7" fillId="0" borderId="0"/>
    <xf numFmtId="0" fontId="8" fillId="0" borderId="0"/>
    <xf numFmtId="0" fontId="3" fillId="0" borderId="0">
      <alignment vertical="center"/>
    </xf>
    <xf numFmtId="165" fontId="9" fillId="0" borderId="0" applyFont="0" applyFill="0" applyBorder="0" applyAlignment="0" applyProtection="0"/>
    <xf numFmtId="0" fontId="9" fillId="0" borderId="0"/>
    <xf numFmtId="0" fontId="13" fillId="0" borderId="0" applyNumberFormat="0" applyFill="0" applyBorder="0" applyAlignment="0" applyProtection="0">
      <alignment vertical="top"/>
      <protection locked="0"/>
    </xf>
    <xf numFmtId="0" fontId="17" fillId="0" borderId="0"/>
    <xf numFmtId="0" fontId="17" fillId="0" borderId="0"/>
    <xf numFmtId="0" fontId="17" fillId="0" borderId="0"/>
    <xf numFmtId="164" fontId="17" fillId="0" borderId="0" applyFont="0" applyFill="0" applyBorder="0" applyAlignment="0" applyProtection="0"/>
    <xf numFmtId="0" fontId="3" fillId="0" borderId="0"/>
    <xf numFmtId="167" fontId="9" fillId="0" borderId="0" applyFont="0" applyFill="0" applyBorder="0" applyAlignment="0" applyProtection="0"/>
    <xf numFmtId="0" fontId="17" fillId="0" borderId="0"/>
    <xf numFmtId="0" fontId="17" fillId="0" borderId="0"/>
    <xf numFmtId="0" fontId="17" fillId="0" borderId="0"/>
    <xf numFmtId="0" fontId="27" fillId="0" borderId="0"/>
    <xf numFmtId="0" fontId="17" fillId="0" borderId="0"/>
    <xf numFmtId="164" fontId="17" fillId="0" borderId="0" applyFont="0" applyFill="0" applyBorder="0" applyAlignment="0" applyProtection="0"/>
    <xf numFmtId="0" fontId="1" fillId="0" borderId="0"/>
    <xf numFmtId="43" fontId="17" fillId="0" borderId="0" applyFont="0" applyFill="0" applyBorder="0" applyAlignment="0" applyProtection="0"/>
    <xf numFmtId="9" fontId="17" fillId="0" borderId="0" applyFont="0" applyFill="0" applyBorder="0" applyAlignment="0" applyProtection="0"/>
  </cellStyleXfs>
  <cellXfs count="549">
    <xf numFmtId="0" fontId="0" fillId="0" borderId="0" xfId="0"/>
    <xf numFmtId="0" fontId="3" fillId="0" borderId="0" xfId="1" applyFont="1"/>
    <xf numFmtId="0" fontId="10" fillId="0" borderId="0" xfId="1" applyFont="1"/>
    <xf numFmtId="0" fontId="11" fillId="0" borderId="0" xfId="1" applyFont="1"/>
    <xf numFmtId="0" fontId="4" fillId="0" borderId="0" xfId="1" applyFont="1"/>
    <xf numFmtId="0" fontId="12" fillId="0" borderId="0" xfId="1" applyFont="1"/>
    <xf numFmtId="0" fontId="4" fillId="0" borderId="0" xfId="9" applyFont="1"/>
    <xf numFmtId="0" fontId="3" fillId="0" borderId="0" xfId="9" applyFont="1"/>
    <xf numFmtId="0" fontId="10" fillId="0" borderId="0" xfId="9" applyFont="1"/>
    <xf numFmtId="0" fontId="14" fillId="0" borderId="15" xfId="9" applyFont="1" applyBorder="1" applyAlignment="1">
      <alignment vertical="center" wrapText="1"/>
    </xf>
    <xf numFmtId="0" fontId="15" fillId="0" borderId="14" xfId="9" applyFont="1" applyBorder="1" applyAlignment="1">
      <alignment vertical="center" wrapText="1"/>
    </xf>
    <xf numFmtId="0" fontId="14" fillId="0" borderId="19" xfId="9" applyFont="1" applyBorder="1" applyAlignment="1">
      <alignment vertical="center" wrapText="1"/>
    </xf>
    <xf numFmtId="0" fontId="3" fillId="0" borderId="15" xfId="9" applyFont="1" applyBorder="1" applyAlignment="1">
      <alignment vertical="center" wrapText="1"/>
    </xf>
    <xf numFmtId="0" fontId="4" fillId="0" borderId="22" xfId="9" applyFont="1" applyBorder="1" applyAlignment="1">
      <alignment vertical="center" wrapText="1"/>
    </xf>
    <xf numFmtId="0" fontId="15" fillId="0" borderId="15" xfId="9" applyFont="1" applyBorder="1" applyAlignment="1">
      <alignment vertical="center" wrapText="1"/>
    </xf>
    <xf numFmtId="0" fontId="4" fillId="0" borderId="15" xfId="9" applyFont="1" applyBorder="1" applyAlignment="1">
      <alignment vertical="center" wrapText="1"/>
    </xf>
    <xf numFmtId="0" fontId="3" fillId="0" borderId="19" xfId="9" applyFont="1" applyBorder="1" applyAlignment="1">
      <alignment vertical="center" wrapText="1"/>
    </xf>
    <xf numFmtId="0" fontId="4" fillId="0" borderId="14" xfId="9" applyFont="1" applyBorder="1" applyAlignment="1">
      <alignment vertical="center" wrapText="1"/>
    </xf>
    <xf numFmtId="0" fontId="3" fillId="0" borderId="27" xfId="9" applyFont="1" applyBorder="1" applyAlignment="1">
      <alignment vertical="center" wrapText="1"/>
    </xf>
    <xf numFmtId="0" fontId="14" fillId="0" borderId="0" xfId="9" applyFont="1" applyAlignment="1">
      <alignment vertical="center" wrapText="1"/>
    </xf>
    <xf numFmtId="0" fontId="14" fillId="0" borderId="27" xfId="9" applyFont="1" applyBorder="1" applyAlignment="1">
      <alignment vertical="center" wrapText="1"/>
    </xf>
    <xf numFmtId="0" fontId="14" fillId="0" borderId="19" xfId="9" applyFont="1" applyBorder="1" applyAlignment="1">
      <alignment horizontal="left" vertical="center" wrapText="1"/>
    </xf>
    <xf numFmtId="0" fontId="15" fillId="0" borderId="22" xfId="9" applyFont="1" applyBorder="1" applyAlignment="1">
      <alignment vertical="center" wrapText="1"/>
    </xf>
    <xf numFmtId="0" fontId="10" fillId="0" borderId="0" xfId="1" applyFont="1" applyAlignment="1">
      <alignment horizontal="justify" vertical="top" wrapText="1"/>
    </xf>
    <xf numFmtId="0" fontId="19" fillId="0" borderId="0" xfId="9" applyFont="1" applyAlignment="1">
      <alignment horizontal="center" vertical="center" wrapText="1"/>
    </xf>
    <xf numFmtId="3" fontId="3" fillId="0" borderId="0" xfId="1" applyNumberFormat="1" applyFont="1" applyAlignment="1">
      <alignment vertical="center"/>
    </xf>
    <xf numFmtId="3" fontId="3" fillId="0" borderId="0" xfId="1" applyNumberFormat="1" applyFont="1" applyAlignment="1">
      <alignment horizontal="center" vertical="center"/>
    </xf>
    <xf numFmtId="3" fontId="5" fillId="0" borderId="0" xfId="1" applyNumberFormat="1" applyFont="1" applyAlignment="1">
      <alignment horizontal="left" vertical="center" wrapText="1"/>
    </xf>
    <xf numFmtId="3" fontId="18" fillId="0" borderId="24" xfId="1" applyNumberFormat="1" applyFont="1" applyBorder="1" applyAlignment="1">
      <alignment horizontal="center" vertical="center"/>
    </xf>
    <xf numFmtId="3" fontId="23" fillId="0" borderId="23" xfId="9" applyNumberFormat="1" applyFont="1" applyBorder="1" applyAlignment="1">
      <alignment horizontal="left" vertical="center" wrapText="1"/>
    </xf>
    <xf numFmtId="3" fontId="18" fillId="0" borderId="23" xfId="1" applyNumberFormat="1" applyFont="1" applyBorder="1" applyAlignment="1">
      <alignment horizontal="right" vertical="center"/>
    </xf>
    <xf numFmtId="3" fontId="18" fillId="0" borderId="9" xfId="1" applyNumberFormat="1" applyFont="1" applyBorder="1" applyAlignment="1">
      <alignment horizontal="center" vertical="center"/>
    </xf>
    <xf numFmtId="3" fontId="23" fillId="0" borderId="18" xfId="9" applyNumberFormat="1" applyFont="1" applyBorder="1" applyAlignment="1">
      <alignment horizontal="left" vertical="center" wrapText="1"/>
    </xf>
    <xf numFmtId="3" fontId="18" fillId="0" borderId="18" xfId="1" applyNumberFormat="1" applyFont="1" applyBorder="1" applyAlignment="1">
      <alignment horizontal="right" vertical="center"/>
    </xf>
    <xf numFmtId="3" fontId="18" fillId="0" borderId="16" xfId="1" applyNumberFormat="1" applyFont="1" applyBorder="1" applyAlignment="1">
      <alignment horizontal="center" vertical="center"/>
    </xf>
    <xf numFmtId="3" fontId="23" fillId="0" borderId="14" xfId="9" applyNumberFormat="1" applyFont="1" applyBorder="1" applyAlignment="1">
      <alignment horizontal="left" vertical="center" wrapText="1"/>
    </xf>
    <xf numFmtId="3" fontId="18" fillId="0" borderId="14" xfId="1" applyNumberFormat="1" applyFont="1" applyBorder="1" applyAlignment="1">
      <alignment horizontal="right" vertical="center"/>
    </xf>
    <xf numFmtId="3" fontId="2" fillId="0" borderId="0" xfId="1" applyNumberFormat="1" applyFont="1" applyAlignment="1">
      <alignment horizontal="left" wrapText="1"/>
    </xf>
    <xf numFmtId="0" fontId="9" fillId="0" borderId="0" xfId="9"/>
    <xf numFmtId="0" fontId="3" fillId="0" borderId="0" xfId="9" applyFont="1" applyAlignment="1">
      <alignment horizontal="right"/>
    </xf>
    <xf numFmtId="0" fontId="3" fillId="3" borderId="46" xfId="15" applyFill="1" applyBorder="1" applyAlignment="1">
      <alignment vertical="center" wrapText="1"/>
    </xf>
    <xf numFmtId="166" fontId="26" fillId="0" borderId="24" xfId="13" applyNumberFormat="1" applyFont="1" applyBorder="1"/>
    <xf numFmtId="166" fontId="26" fillId="0" borderId="23" xfId="13" applyNumberFormat="1" applyFont="1" applyBorder="1"/>
    <xf numFmtId="168" fontId="3" fillId="0" borderId="11" xfId="16" applyNumberFormat="1" applyFont="1" applyBorder="1"/>
    <xf numFmtId="167" fontId="3" fillId="0" borderId="12" xfId="16" applyFont="1" applyFill="1" applyBorder="1" applyAlignment="1">
      <alignment horizontal="center" vertical="center" wrapText="1"/>
    </xf>
    <xf numFmtId="167" fontId="3" fillId="0" borderId="23" xfId="16" applyFont="1" applyBorder="1"/>
    <xf numFmtId="167" fontId="3" fillId="0" borderId="21" xfId="16" applyFont="1" applyBorder="1"/>
    <xf numFmtId="0" fontId="3" fillId="3" borderId="47" xfId="15" applyFill="1" applyBorder="1" applyAlignment="1">
      <alignment vertical="center" wrapText="1"/>
    </xf>
    <xf numFmtId="166" fontId="26" fillId="0" borderId="9" xfId="13" applyNumberFormat="1" applyFont="1" applyBorder="1"/>
    <xf numFmtId="166" fontId="26" fillId="0" borderId="18" xfId="13" applyNumberFormat="1" applyFont="1" applyBorder="1"/>
    <xf numFmtId="168" fontId="3" fillId="0" borderId="48" xfId="16" applyNumberFormat="1" applyFont="1" applyBorder="1"/>
    <xf numFmtId="167" fontId="3" fillId="0" borderId="10" xfId="16" applyFont="1" applyFill="1" applyBorder="1" applyAlignment="1">
      <alignment horizontal="center" vertical="center" wrapText="1"/>
    </xf>
    <xf numFmtId="167" fontId="3" fillId="0" borderId="18" xfId="16" applyFont="1" applyBorder="1"/>
    <xf numFmtId="167" fontId="3" fillId="0" borderId="17" xfId="16" applyFont="1" applyBorder="1"/>
    <xf numFmtId="0" fontId="3" fillId="3" borderId="49" xfId="15" applyFill="1" applyBorder="1" applyAlignment="1">
      <alignment vertical="center" wrapText="1"/>
    </xf>
    <xf numFmtId="166" fontId="26" fillId="0" borderId="28" xfId="13" applyNumberFormat="1" applyFont="1" applyBorder="1"/>
    <xf numFmtId="166" fontId="26" fillId="0" borderId="26" xfId="13" applyNumberFormat="1" applyFont="1" applyBorder="1"/>
    <xf numFmtId="168" fontId="3" fillId="0" borderId="50" xfId="16" applyNumberFormat="1" applyFont="1" applyBorder="1"/>
    <xf numFmtId="167" fontId="3" fillId="0" borderId="51" xfId="16" applyFont="1" applyFill="1" applyBorder="1" applyAlignment="1">
      <alignment horizontal="center" vertical="center" wrapText="1"/>
    </xf>
    <xf numFmtId="167" fontId="3" fillId="0" borderId="26" xfId="16" applyFont="1" applyBorder="1"/>
    <xf numFmtId="167" fontId="3" fillId="0" borderId="25" xfId="16" applyFont="1" applyBorder="1"/>
    <xf numFmtId="166" fontId="26" fillId="0" borderId="24" xfId="13" applyNumberFormat="1" applyFont="1" applyBorder="1" applyAlignment="1">
      <alignment vertical="center"/>
    </xf>
    <xf numFmtId="166" fontId="26" fillId="0" borderId="23" xfId="13" applyNumberFormat="1" applyFont="1" applyBorder="1" applyAlignment="1">
      <alignment vertical="center"/>
    </xf>
    <xf numFmtId="168" fontId="3" fillId="0" borderId="21" xfId="16" applyNumberFormat="1" applyFont="1" applyBorder="1" applyAlignment="1">
      <alignment vertical="center"/>
    </xf>
    <xf numFmtId="2" fontId="3" fillId="0" borderId="24" xfId="16" applyNumberFormat="1" applyFont="1" applyFill="1" applyBorder="1" applyAlignment="1">
      <alignment horizontal="right" vertical="center" wrapText="1"/>
    </xf>
    <xf numFmtId="2" fontId="3" fillId="0" borderId="23" xfId="16" applyNumberFormat="1" applyFont="1" applyBorder="1" applyAlignment="1">
      <alignment horizontal="right" vertical="center"/>
    </xf>
    <xf numFmtId="2" fontId="3" fillId="0" borderId="21" xfId="16" applyNumberFormat="1" applyFont="1" applyBorder="1" applyAlignment="1">
      <alignment horizontal="right" vertical="center"/>
    </xf>
    <xf numFmtId="166" fontId="26" fillId="0" borderId="9" xfId="13" applyNumberFormat="1" applyFont="1" applyBorder="1" applyAlignment="1">
      <alignment vertical="center"/>
    </xf>
    <xf numFmtId="166" fontId="26" fillId="0" borderId="18" xfId="13" applyNumberFormat="1" applyFont="1" applyBorder="1" applyAlignment="1">
      <alignment vertical="center"/>
    </xf>
    <xf numFmtId="168" fontId="3" fillId="0" borderId="17" xfId="16" applyNumberFormat="1" applyFont="1" applyBorder="1" applyAlignment="1">
      <alignment vertical="center"/>
    </xf>
    <xf numFmtId="2" fontId="3" fillId="0" borderId="9" xfId="16" applyNumberFormat="1" applyFont="1" applyFill="1" applyBorder="1" applyAlignment="1">
      <alignment horizontal="right" vertical="center" wrapText="1"/>
    </xf>
    <xf numFmtId="2" fontId="3" fillId="0" borderId="18" xfId="16" applyNumberFormat="1" applyFont="1" applyBorder="1" applyAlignment="1">
      <alignment horizontal="right" vertical="center"/>
    </xf>
    <xf numFmtId="2" fontId="3" fillId="0" borderId="17" xfId="16" applyNumberFormat="1" applyFont="1" applyBorder="1" applyAlignment="1">
      <alignment horizontal="right" vertical="center"/>
    </xf>
    <xf numFmtId="168" fontId="9" fillId="0" borderId="0" xfId="9" applyNumberFormat="1"/>
    <xf numFmtId="0" fontId="3" fillId="3" borderId="6" xfId="15" applyFill="1" applyBorder="1" applyAlignment="1">
      <alignment vertical="center" wrapText="1"/>
    </xf>
    <xf numFmtId="166" fontId="26" fillId="0" borderId="28" xfId="13" applyNumberFormat="1" applyFont="1" applyBorder="1" applyAlignment="1">
      <alignment vertical="center"/>
    </xf>
    <xf numFmtId="166" fontId="26" fillId="0" borderId="26" xfId="13" applyNumberFormat="1" applyFont="1" applyBorder="1" applyAlignment="1">
      <alignment vertical="center"/>
    </xf>
    <xf numFmtId="168" fontId="3" fillId="0" borderId="25" xfId="16" applyNumberFormat="1" applyFont="1" applyBorder="1" applyAlignment="1">
      <alignment vertical="center"/>
    </xf>
    <xf numFmtId="2" fontId="3" fillId="0" borderId="28" xfId="16" applyNumberFormat="1" applyFont="1" applyFill="1" applyBorder="1" applyAlignment="1">
      <alignment vertical="center" wrapText="1"/>
    </xf>
    <xf numFmtId="2" fontId="3" fillId="0" borderId="26" xfId="16" applyNumberFormat="1" applyFont="1" applyBorder="1" applyAlignment="1">
      <alignment vertical="center"/>
    </xf>
    <xf numFmtId="2" fontId="3" fillId="0" borderId="25" xfId="16" applyNumberFormat="1" applyFont="1" applyBorder="1" applyAlignment="1">
      <alignment vertical="center"/>
    </xf>
    <xf numFmtId="0" fontId="9" fillId="0" borderId="0" xfId="9" applyAlignment="1">
      <alignment vertical="center"/>
    </xf>
    <xf numFmtId="0" fontId="3" fillId="0" borderId="1" xfId="9" applyFont="1" applyBorder="1" applyAlignment="1">
      <alignment horizontal="left" vertical="center" wrapText="1"/>
    </xf>
    <xf numFmtId="168" fontId="4" fillId="0" borderId="52" xfId="16" applyNumberFormat="1" applyFont="1" applyBorder="1" applyAlignment="1">
      <alignment horizontal="center" vertical="center"/>
    </xf>
    <xf numFmtId="168" fontId="4" fillId="0" borderId="27" xfId="16" applyNumberFormat="1" applyFont="1" applyBorder="1" applyAlignment="1">
      <alignment horizontal="center" vertical="center"/>
    </xf>
    <xf numFmtId="168" fontId="4" fillId="0" borderId="53" xfId="16" applyNumberFormat="1" applyFont="1" applyBorder="1" applyAlignment="1">
      <alignment horizontal="center" vertical="center"/>
    </xf>
    <xf numFmtId="168" fontId="4" fillId="0" borderId="54" xfId="16" applyNumberFormat="1" applyFont="1" applyBorder="1" applyAlignment="1">
      <alignment horizontal="center" vertical="center"/>
    </xf>
    <xf numFmtId="168" fontId="4" fillId="0" borderId="8" xfId="16" applyNumberFormat="1" applyFont="1" applyBorder="1" applyAlignment="1">
      <alignment horizontal="center" vertical="center"/>
    </xf>
    <xf numFmtId="167" fontId="4" fillId="0" borderId="54" xfId="16" applyFont="1" applyFill="1" applyBorder="1" applyAlignment="1">
      <alignment horizontal="center" vertical="center" wrapText="1"/>
    </xf>
    <xf numFmtId="167" fontId="4" fillId="0" borderId="27" xfId="16" applyFont="1" applyBorder="1" applyAlignment="1">
      <alignment horizontal="center" vertical="center"/>
    </xf>
    <xf numFmtId="167" fontId="4" fillId="0" borderId="55" xfId="16" applyFont="1" applyBorder="1" applyAlignment="1">
      <alignment horizontal="center" vertical="center"/>
    </xf>
    <xf numFmtId="0" fontId="9" fillId="0" borderId="0" xfId="9" applyAlignment="1">
      <alignment horizontal="center" vertical="center"/>
    </xf>
    <xf numFmtId="0" fontId="3" fillId="0" borderId="0" xfId="9" applyFont="1" applyAlignment="1">
      <alignment horizontal="left" vertical="center" wrapText="1"/>
    </xf>
    <xf numFmtId="168" fontId="4" fillId="0" borderId="0" xfId="9" applyNumberFormat="1" applyFont="1" applyAlignment="1">
      <alignment horizontal="left" vertical="center"/>
    </xf>
    <xf numFmtId="168" fontId="4" fillId="0" borderId="0" xfId="9" applyNumberFormat="1" applyFont="1" applyAlignment="1">
      <alignment horizontal="right"/>
    </xf>
    <xf numFmtId="167" fontId="4" fillId="0" borderId="0" xfId="16" applyFont="1" applyFill="1" applyBorder="1" applyAlignment="1">
      <alignment horizontal="center" vertical="center" wrapText="1"/>
    </xf>
    <xf numFmtId="167" fontId="4" fillId="0" borderId="0" xfId="16" applyFont="1" applyBorder="1" applyAlignment="1">
      <alignment vertical="center"/>
    </xf>
    <xf numFmtId="0" fontId="9" fillId="0" borderId="0" xfId="9" applyAlignment="1">
      <alignment horizontal="left" vertical="center"/>
    </xf>
    <xf numFmtId="168" fontId="3" fillId="0" borderId="0" xfId="9" applyNumberFormat="1" applyFont="1"/>
    <xf numFmtId="0" fontId="14" fillId="0" borderId="15" xfId="9" applyFont="1" applyBorder="1" applyAlignment="1">
      <alignment vertical="top" wrapText="1"/>
    </xf>
    <xf numFmtId="168" fontId="3" fillId="0" borderId="29" xfId="16" applyNumberFormat="1" applyFont="1" applyBorder="1"/>
    <xf numFmtId="2" fontId="3" fillId="0" borderId="26" xfId="16" applyNumberFormat="1" applyFont="1" applyBorder="1" applyAlignment="1">
      <alignment horizontal="right"/>
    </xf>
    <xf numFmtId="2" fontId="3" fillId="0" borderId="23" xfId="16" applyNumberFormat="1" applyFont="1" applyBorder="1" applyAlignment="1">
      <alignment horizontal="right"/>
    </xf>
    <xf numFmtId="2" fontId="3" fillId="0" borderId="18" xfId="16" applyNumberFormat="1" applyFont="1" applyBorder="1" applyAlignment="1">
      <alignment horizontal="right"/>
    </xf>
    <xf numFmtId="0" fontId="4" fillId="0" borderId="56" xfId="9" applyFont="1" applyBorder="1"/>
    <xf numFmtId="0" fontId="15" fillId="0" borderId="56" xfId="9" applyFont="1" applyBorder="1" applyAlignment="1">
      <alignment vertical="center" wrapText="1"/>
    </xf>
    <xf numFmtId="0" fontId="14" fillId="0" borderId="57" xfId="9" applyFont="1" applyBorder="1" applyAlignment="1">
      <alignment vertical="center" wrapText="1"/>
    </xf>
    <xf numFmtId="0" fontId="15" fillId="0" borderId="20" xfId="9" applyFont="1" applyBorder="1" applyAlignment="1">
      <alignment vertical="center" wrapText="1"/>
    </xf>
    <xf numFmtId="0" fontId="14" fillId="0" borderId="20" xfId="9" applyFont="1" applyBorder="1" applyAlignment="1">
      <alignment vertical="center" wrapText="1"/>
    </xf>
    <xf numFmtId="166" fontId="26" fillId="0" borderId="21" xfId="13" applyNumberFormat="1" applyFont="1" applyBorder="1"/>
    <xf numFmtId="166" fontId="26" fillId="0" borderId="17" xfId="13" applyNumberFormat="1" applyFont="1" applyBorder="1"/>
    <xf numFmtId="166" fontId="26" fillId="0" borderId="25" xfId="13" applyNumberFormat="1" applyFont="1" applyBorder="1"/>
    <xf numFmtId="0" fontId="19" fillId="0" borderId="15" xfId="9" applyFont="1" applyBorder="1" applyAlignment="1">
      <alignment horizontal="center" vertical="center" wrapText="1"/>
    </xf>
    <xf numFmtId="0" fontId="19" fillId="0" borderId="27" xfId="9" applyFont="1" applyBorder="1" applyAlignment="1">
      <alignment horizontal="center" vertical="center" wrapText="1"/>
    </xf>
    <xf numFmtId="0" fontId="28" fillId="0" borderId="0" xfId="9" applyFont="1"/>
    <xf numFmtId="0" fontId="14" fillId="0" borderId="27" xfId="9" applyFont="1" applyBorder="1" applyAlignment="1">
      <alignment horizontal="left" vertical="center" wrapText="1"/>
    </xf>
    <xf numFmtId="0" fontId="31" fillId="0" borderId="0" xfId="9" applyFont="1"/>
    <xf numFmtId="3" fontId="28" fillId="0" borderId="15" xfId="9" applyNumberFormat="1" applyFont="1" applyBorder="1" applyAlignment="1">
      <alignment horizontal="center" vertical="center"/>
    </xf>
    <xf numFmtId="3" fontId="28" fillId="0" borderId="0" xfId="9" applyNumberFormat="1" applyFont="1" applyAlignment="1">
      <alignment vertical="center"/>
    </xf>
    <xf numFmtId="3" fontId="28" fillId="0" borderId="0" xfId="9" applyNumberFormat="1" applyFont="1" applyAlignment="1">
      <alignment horizontal="center" vertical="center"/>
    </xf>
    <xf numFmtId="0" fontId="32" fillId="0" borderId="31" xfId="9" applyFont="1" applyBorder="1" applyAlignment="1">
      <alignment horizontal="center" vertical="center" wrapText="1"/>
    </xf>
    <xf numFmtId="0" fontId="32" fillId="0" borderId="54" xfId="9" applyFont="1" applyBorder="1" applyAlignment="1">
      <alignment horizontal="center" vertical="center" wrapText="1"/>
    </xf>
    <xf numFmtId="0" fontId="32" fillId="0" borderId="0" xfId="9" applyFont="1" applyAlignment="1">
      <alignment horizontal="center" vertical="center" wrapText="1"/>
    </xf>
    <xf numFmtId="0" fontId="3" fillId="0" borderId="57" xfId="9" applyFont="1" applyBorder="1"/>
    <xf numFmtId="3" fontId="31" fillId="0" borderId="0" xfId="1" applyNumberFormat="1" applyFont="1" applyAlignment="1">
      <alignment vertical="center"/>
    </xf>
    <xf numFmtId="4" fontId="28" fillId="0" borderId="0" xfId="9" applyNumberFormat="1" applyFont="1" applyAlignment="1">
      <alignment horizontal="center" vertical="center"/>
    </xf>
    <xf numFmtId="3" fontId="2" fillId="0" borderId="0" xfId="1" applyNumberFormat="1" applyFont="1" applyAlignment="1">
      <alignment horizontal="center" wrapText="1"/>
    </xf>
    <xf numFmtId="4" fontId="18" fillId="0" borderId="21" xfId="1" applyNumberFormat="1" applyFont="1" applyBorder="1" applyAlignment="1">
      <alignment horizontal="center" vertical="center"/>
    </xf>
    <xf numFmtId="4" fontId="18" fillId="0" borderId="17" xfId="1" applyNumberFormat="1" applyFont="1" applyBorder="1" applyAlignment="1">
      <alignment horizontal="center" vertical="center"/>
    </xf>
    <xf numFmtId="4" fontId="18" fillId="0" borderId="13" xfId="1" applyNumberFormat="1" applyFont="1" applyBorder="1" applyAlignment="1">
      <alignment horizontal="center" vertical="center"/>
    </xf>
    <xf numFmtId="0" fontId="29" fillId="5" borderId="0" xfId="1" applyFont="1" applyFill="1" applyAlignment="1">
      <alignment horizontal="left" vertical="center"/>
    </xf>
    <xf numFmtId="0" fontId="10" fillId="5" borderId="22" xfId="9" applyFont="1" applyFill="1" applyBorder="1" applyAlignment="1">
      <alignment horizontal="center" vertical="center" wrapText="1"/>
    </xf>
    <xf numFmtId="0" fontId="10" fillId="5" borderId="22" xfId="9" applyFont="1" applyFill="1" applyBorder="1" applyAlignment="1">
      <alignment horizontal="center" wrapText="1"/>
    </xf>
    <xf numFmtId="0" fontId="3" fillId="5" borderId="33" xfId="9" applyFont="1" applyFill="1" applyBorder="1" applyAlignment="1">
      <alignment horizontal="center" vertical="center" wrapText="1"/>
    </xf>
    <xf numFmtId="0" fontId="10" fillId="5" borderId="32" xfId="9" applyFont="1" applyFill="1" applyBorder="1" applyAlignment="1">
      <alignment horizontal="center" vertical="center" wrapText="1"/>
    </xf>
    <xf numFmtId="0" fontId="10" fillId="5" borderId="59" xfId="9" applyFont="1" applyFill="1" applyBorder="1" applyAlignment="1">
      <alignment horizontal="center" vertical="center" wrapText="1"/>
    </xf>
    <xf numFmtId="0" fontId="3" fillId="0" borderId="0" xfId="9" applyFont="1" applyAlignment="1">
      <alignment vertical="center" wrapText="1"/>
    </xf>
    <xf numFmtId="0" fontId="3" fillId="3" borderId="0" xfId="15" applyFill="1" applyAlignment="1">
      <alignment vertical="center" wrapText="1"/>
    </xf>
    <xf numFmtId="166" fontId="26" fillId="0" borderId="0" xfId="13" applyNumberFormat="1" applyFont="1"/>
    <xf numFmtId="168" fontId="3" fillId="0" borderId="0" xfId="16" applyNumberFormat="1" applyFont="1" applyBorder="1"/>
    <xf numFmtId="167" fontId="3" fillId="0" borderId="0" xfId="16" applyFont="1" applyFill="1" applyBorder="1" applyAlignment="1">
      <alignment horizontal="center" vertical="center" wrapText="1"/>
    </xf>
    <xf numFmtId="167" fontId="3" fillId="0" borderId="0" xfId="16" applyFont="1" applyBorder="1"/>
    <xf numFmtId="2" fontId="3" fillId="0" borderId="0" xfId="16" applyNumberFormat="1" applyFont="1" applyBorder="1" applyAlignment="1">
      <alignment horizontal="right"/>
    </xf>
    <xf numFmtId="0" fontId="3" fillId="0" borderId="0" xfId="16" applyNumberFormat="1" applyFont="1" applyBorder="1"/>
    <xf numFmtId="0" fontId="4" fillId="0" borderId="0" xfId="1" applyFont="1" applyAlignment="1">
      <alignment wrapText="1"/>
    </xf>
    <xf numFmtId="0" fontId="15" fillId="0" borderId="15" xfId="9" applyFont="1" applyBorder="1" applyAlignment="1">
      <alignment vertical="top" wrapText="1"/>
    </xf>
    <xf numFmtId="0" fontId="4" fillId="0" borderId="14" xfId="9" applyFont="1" applyBorder="1"/>
    <xf numFmtId="0" fontId="3" fillId="0" borderId="20" xfId="9" applyFont="1" applyBorder="1"/>
    <xf numFmtId="3" fontId="28" fillId="0" borderId="22" xfId="9" applyNumberFormat="1" applyFont="1" applyBorder="1" applyAlignment="1">
      <alignment horizontal="center" vertical="center"/>
    </xf>
    <xf numFmtId="3" fontId="28" fillId="0" borderId="27" xfId="9" applyNumberFormat="1" applyFont="1" applyBorder="1" applyAlignment="1">
      <alignment horizontal="center" vertical="center"/>
    </xf>
    <xf numFmtId="0" fontId="36" fillId="0" borderId="0" xfId="1" applyFont="1"/>
    <xf numFmtId="0" fontId="36" fillId="0" borderId="0" xfId="9" applyFont="1"/>
    <xf numFmtId="0" fontId="40" fillId="0" borderId="0" xfId="9" applyFont="1"/>
    <xf numFmtId="0" fontId="15" fillId="0" borderId="14" xfId="9" applyFont="1" applyBorder="1" applyAlignment="1">
      <alignment wrapText="1"/>
    </xf>
    <xf numFmtId="0" fontId="32" fillId="0" borderId="6" xfId="9" applyFont="1" applyBorder="1" applyAlignment="1">
      <alignment horizontal="center" vertical="center" wrapText="1"/>
    </xf>
    <xf numFmtId="3" fontId="32" fillId="0" borderId="0" xfId="9" applyNumberFormat="1" applyFont="1" applyAlignment="1">
      <alignment horizontal="center" vertical="center" wrapText="1"/>
    </xf>
    <xf numFmtId="0" fontId="28" fillId="0" borderId="0" xfId="9" applyFont="1" applyAlignment="1">
      <alignment horizontal="center" vertical="center"/>
    </xf>
    <xf numFmtId="0" fontId="14" fillId="0" borderId="19" xfId="9" applyFont="1" applyBorder="1" applyAlignment="1">
      <alignment vertical="top" wrapText="1"/>
    </xf>
    <xf numFmtId="0" fontId="15" fillId="0" borderId="15" xfId="9" applyFont="1" applyBorder="1" applyAlignment="1">
      <alignment wrapText="1"/>
    </xf>
    <xf numFmtId="0" fontId="4" fillId="0" borderId="15" xfId="9" applyFont="1" applyBorder="1" applyAlignment="1">
      <alignment wrapText="1"/>
    </xf>
    <xf numFmtId="0" fontId="3" fillId="0" borderId="19" xfId="9" applyFont="1" applyBorder="1" applyAlignment="1">
      <alignment vertical="top" wrapText="1"/>
    </xf>
    <xf numFmtId="0" fontId="15" fillId="0" borderId="22" xfId="9" applyFont="1" applyBorder="1" applyAlignment="1">
      <alignment wrapText="1"/>
    </xf>
    <xf numFmtId="0" fontId="4" fillId="0" borderId="22" xfId="9" applyFont="1" applyBorder="1" applyAlignment="1">
      <alignment wrapText="1"/>
    </xf>
    <xf numFmtId="0" fontId="3" fillId="0" borderId="0" xfId="9" applyFont="1" applyAlignment="1">
      <alignment vertical="center"/>
    </xf>
    <xf numFmtId="0" fontId="14" fillId="0" borderId="27" xfId="9" applyFont="1" applyBorder="1" applyAlignment="1">
      <alignment vertical="top" wrapText="1"/>
    </xf>
    <xf numFmtId="0" fontId="41" fillId="5" borderId="0" xfId="1" applyFont="1" applyFill="1" applyAlignment="1">
      <alignment horizontal="center" vertical="center"/>
    </xf>
    <xf numFmtId="0" fontId="42" fillId="5" borderId="0" xfId="1" applyFont="1" applyFill="1" applyAlignment="1">
      <alignment vertical="center"/>
    </xf>
    <xf numFmtId="4" fontId="38" fillId="5" borderId="0" xfId="9" applyNumberFormat="1" applyFont="1" applyFill="1" applyAlignment="1">
      <alignment horizontal="center" vertical="center" wrapText="1"/>
    </xf>
    <xf numFmtId="0" fontId="43" fillId="0" borderId="0" xfId="9" applyFont="1"/>
    <xf numFmtId="0" fontId="38" fillId="0" borderId="0" xfId="1" applyFont="1" applyAlignment="1">
      <alignment horizontal="left" vertical="center"/>
    </xf>
    <xf numFmtId="0" fontId="41" fillId="0" borderId="0" xfId="1" applyFont="1" applyAlignment="1">
      <alignment horizontal="center" vertical="center"/>
    </xf>
    <xf numFmtId="0" fontId="42" fillId="0" borderId="0" xfId="1" applyFont="1" applyAlignment="1">
      <alignment vertical="center"/>
    </xf>
    <xf numFmtId="4" fontId="38" fillId="0" borderId="0" xfId="9" applyNumberFormat="1" applyFont="1" applyAlignment="1">
      <alignment horizontal="center" vertical="center" wrapText="1"/>
    </xf>
    <xf numFmtId="0" fontId="39" fillId="0" borderId="0" xfId="9" applyFont="1" applyAlignment="1">
      <alignment horizontal="center" vertical="center" wrapText="1"/>
    </xf>
    <xf numFmtId="0" fontId="44" fillId="0" borderId="0" xfId="1" applyFont="1"/>
    <xf numFmtId="0" fontId="28" fillId="0" borderId="0" xfId="1" applyFont="1"/>
    <xf numFmtId="0" fontId="28" fillId="0" borderId="0" xfId="1" applyFont="1" applyAlignment="1">
      <alignment horizontal="center" vertical="center"/>
    </xf>
    <xf numFmtId="0" fontId="28" fillId="0" borderId="0" xfId="2" applyFont="1"/>
    <xf numFmtId="0" fontId="28" fillId="0" borderId="0" xfId="2" applyFont="1" applyAlignment="1">
      <alignment horizontal="left" vertical="center"/>
    </xf>
    <xf numFmtId="0" fontId="21" fillId="0" borderId="0" xfId="2" applyFont="1" applyAlignment="1">
      <alignment horizontal="left" vertical="center" wrapText="1"/>
    </xf>
    <xf numFmtId="0" fontId="21" fillId="2" borderId="34" xfId="2" applyFont="1" applyFill="1" applyBorder="1" applyAlignment="1">
      <alignment horizontal="left" vertical="center"/>
    </xf>
    <xf numFmtId="0" fontId="28" fillId="0" borderId="34" xfId="2" applyFont="1" applyBorder="1"/>
    <xf numFmtId="0" fontId="28" fillId="2" borderId="34" xfId="2" applyFont="1" applyFill="1" applyBorder="1" applyAlignment="1">
      <alignment vertical="center"/>
    </xf>
    <xf numFmtId="4" fontId="21" fillId="2" borderId="34" xfId="2" applyNumberFormat="1" applyFont="1" applyFill="1" applyBorder="1" applyAlignment="1">
      <alignment vertical="center"/>
    </xf>
    <xf numFmtId="0" fontId="28" fillId="2" borderId="4" xfId="2" applyFont="1" applyFill="1" applyBorder="1" applyAlignment="1">
      <alignment horizontal="left" vertical="center" indent="2"/>
    </xf>
    <xf numFmtId="0" fontId="28" fillId="0" borderId="4" xfId="2" applyFont="1" applyBorder="1"/>
    <xf numFmtId="0" fontId="28" fillId="2" borderId="4" xfId="2" applyFont="1" applyFill="1" applyBorder="1" applyAlignment="1">
      <alignment vertical="center"/>
    </xf>
    <xf numFmtId="4" fontId="28" fillId="2" borderId="4" xfId="2" applyNumberFormat="1" applyFont="1" applyFill="1" applyBorder="1" applyAlignment="1">
      <alignment horizontal="right" vertical="center"/>
    </xf>
    <xf numFmtId="0" fontId="28" fillId="2" borderId="5" xfId="2" applyFont="1" applyFill="1" applyBorder="1" applyAlignment="1">
      <alignment horizontal="left" vertical="center" indent="2"/>
    </xf>
    <xf numFmtId="0" fontId="28" fillId="0" borderId="5" xfId="2" applyFont="1" applyBorder="1"/>
    <xf numFmtId="0" fontId="28" fillId="2" borderId="5" xfId="2" applyFont="1" applyFill="1" applyBorder="1" applyAlignment="1">
      <alignment vertical="center"/>
    </xf>
    <xf numFmtId="4" fontId="28" fillId="2" borderId="5" xfId="2" applyNumberFormat="1" applyFont="1" applyFill="1" applyBorder="1" applyAlignment="1">
      <alignment horizontal="right" vertical="center"/>
    </xf>
    <xf numFmtId="0" fontId="28" fillId="2" borderId="35" xfId="2" applyFont="1" applyFill="1" applyBorder="1" applyAlignment="1">
      <alignment horizontal="left" vertical="center" indent="2"/>
    </xf>
    <xf numFmtId="0" fontId="28" fillId="0" borderId="35" xfId="2" applyFont="1" applyBorder="1"/>
    <xf numFmtId="0" fontId="28" fillId="2" borderId="35" xfId="2" applyFont="1" applyFill="1" applyBorder="1" applyAlignment="1">
      <alignment vertical="center"/>
    </xf>
    <xf numFmtId="4" fontId="28" fillId="2" borderId="35" xfId="2" applyNumberFormat="1" applyFont="1" applyFill="1" applyBorder="1" applyAlignment="1">
      <alignment horizontal="right" vertical="center"/>
    </xf>
    <xf numFmtId="0" fontId="21" fillId="2" borderId="36" xfId="2" applyFont="1" applyFill="1" applyBorder="1" applyAlignment="1">
      <alignment horizontal="left" vertical="center"/>
    </xf>
    <xf numFmtId="0" fontId="28" fillId="0" borderId="36" xfId="2" applyFont="1" applyBorder="1"/>
    <xf numFmtId="0" fontId="28" fillId="2" borderId="36" xfId="2" applyFont="1" applyFill="1" applyBorder="1" applyAlignment="1">
      <alignment vertical="center"/>
    </xf>
    <xf numFmtId="4" fontId="21" fillId="2" borderId="36" xfId="2" applyNumberFormat="1" applyFont="1" applyFill="1" applyBorder="1" applyAlignment="1">
      <alignment vertical="center"/>
    </xf>
    <xf numFmtId="0" fontId="21" fillId="0" borderId="39" xfId="2" applyFont="1" applyBorder="1" applyAlignment="1">
      <alignment horizontal="left" vertical="center"/>
    </xf>
    <xf numFmtId="0" fontId="21" fillId="0" borderId="37" xfId="2" applyFont="1" applyBorder="1" applyAlignment="1">
      <alignment vertical="center"/>
    </xf>
    <xf numFmtId="4" fontId="21" fillId="0" borderId="37" xfId="2" applyNumberFormat="1" applyFont="1" applyBorder="1" applyAlignment="1">
      <alignment vertical="center"/>
    </xf>
    <xf numFmtId="0" fontId="21" fillId="0" borderId="8" xfId="2" applyFont="1" applyBorder="1" applyAlignment="1">
      <alignment horizontal="center" vertical="center"/>
    </xf>
    <xf numFmtId="4" fontId="21" fillId="0" borderId="0" xfId="2" applyNumberFormat="1" applyFont="1" applyAlignment="1">
      <alignment vertical="center"/>
    </xf>
    <xf numFmtId="0" fontId="28" fillId="0" borderId="0" xfId="2" applyFont="1" applyAlignment="1">
      <alignment vertical="center"/>
    </xf>
    <xf numFmtId="0" fontId="21" fillId="0" borderId="0" xfId="2" applyFont="1" applyAlignment="1">
      <alignment horizontal="left" vertical="center"/>
    </xf>
    <xf numFmtId="0" fontId="21" fillId="4" borderId="1" xfId="2" applyFont="1" applyFill="1" applyBorder="1" applyAlignment="1">
      <alignment horizontal="left" vertical="center"/>
    </xf>
    <xf numFmtId="0" fontId="21" fillId="4" borderId="2" xfId="2" applyFont="1" applyFill="1" applyBorder="1" applyAlignment="1">
      <alignment horizontal="left" vertical="center"/>
    </xf>
    <xf numFmtId="0" fontId="21" fillId="4" borderId="3" xfId="2" applyFont="1" applyFill="1" applyBorder="1" applyAlignment="1">
      <alignment horizontal="left" vertical="center"/>
    </xf>
    <xf numFmtId="4" fontId="21" fillId="2" borderId="4" xfId="2" applyNumberFormat="1" applyFont="1" applyFill="1" applyBorder="1" applyAlignment="1">
      <alignment vertical="center"/>
    </xf>
    <xf numFmtId="4" fontId="21" fillId="2" borderId="5" xfId="2" applyNumberFormat="1" applyFont="1" applyFill="1" applyBorder="1" applyAlignment="1">
      <alignment horizontal="right" vertical="center"/>
    </xf>
    <xf numFmtId="0" fontId="21" fillId="2" borderId="38" xfId="2" applyFont="1" applyFill="1" applyBorder="1" applyAlignment="1">
      <alignment vertical="center"/>
    </xf>
    <xf numFmtId="0" fontId="28" fillId="0" borderId="38" xfId="2" applyFont="1" applyBorder="1"/>
    <xf numFmtId="0" fontId="28" fillId="2" borderId="38" xfId="2" applyFont="1" applyFill="1" applyBorder="1" applyAlignment="1">
      <alignment vertical="center"/>
    </xf>
    <xf numFmtId="4" fontId="21" fillId="2" borderId="38" xfId="2" applyNumberFormat="1" applyFont="1" applyFill="1" applyBorder="1" applyAlignment="1">
      <alignment vertical="center"/>
    </xf>
    <xf numFmtId="0" fontId="21" fillId="0" borderId="37" xfId="2" applyFont="1" applyBorder="1" applyAlignment="1">
      <alignment horizontal="left" vertical="center"/>
    </xf>
    <xf numFmtId="0" fontId="28" fillId="0" borderId="37" xfId="2" applyFont="1" applyBorder="1"/>
    <xf numFmtId="0" fontId="28" fillId="2" borderId="37" xfId="2" applyFont="1" applyFill="1" applyBorder="1" applyAlignment="1">
      <alignment vertical="center"/>
    </xf>
    <xf numFmtId="0" fontId="28" fillId="0" borderId="0" xfId="2" applyFont="1" applyAlignment="1">
      <alignment horizontal="center"/>
    </xf>
    <xf numFmtId="0" fontId="4" fillId="0" borderId="14" xfId="9" applyFont="1" applyBorder="1" applyAlignment="1">
      <alignment wrapText="1"/>
    </xf>
    <xf numFmtId="0" fontId="51" fillId="0" borderId="0" xfId="19" applyFont="1" applyAlignment="1" applyProtection="1">
      <alignment wrapText="1"/>
      <protection locked="0"/>
    </xf>
    <xf numFmtId="0" fontId="51" fillId="0" borderId="0" xfId="19" applyFont="1"/>
    <xf numFmtId="0" fontId="54" fillId="0" borderId="0" xfId="19" applyFont="1" applyAlignment="1" applyProtection="1">
      <alignment vertical="center" wrapText="1"/>
      <protection locked="0"/>
    </xf>
    <xf numFmtId="0" fontId="54" fillId="0" borderId="0" xfId="19" applyFont="1" applyAlignment="1">
      <alignment vertical="center"/>
    </xf>
    <xf numFmtId="0" fontId="56" fillId="6" borderId="18" xfId="19" applyFont="1" applyFill="1" applyBorder="1" applyAlignment="1">
      <alignment horizontal="left" vertical="center" wrapText="1"/>
    </xf>
    <xf numFmtId="169" fontId="56" fillId="3" borderId="18" xfId="22" applyNumberFormat="1" applyFont="1" applyFill="1" applyBorder="1" applyAlignment="1" applyProtection="1">
      <alignment horizontal="center" vertical="center" wrapText="1"/>
    </xf>
    <xf numFmtId="0" fontId="56" fillId="3" borderId="18" xfId="19" applyFont="1" applyFill="1" applyBorder="1" applyAlignment="1">
      <alignment horizontal="left" vertical="center" wrapText="1"/>
    </xf>
    <xf numFmtId="0" fontId="56" fillId="3" borderId="18" xfId="19" applyFont="1" applyFill="1" applyBorder="1" applyAlignment="1">
      <alignment horizontal="center" vertical="center" wrapText="1"/>
    </xf>
    <xf numFmtId="0" fontId="17" fillId="0" borderId="0" xfId="19" applyAlignment="1" applyProtection="1">
      <alignment wrapText="1"/>
      <protection locked="0"/>
    </xf>
    <xf numFmtId="0" fontId="17" fillId="0" borderId="0" xfId="19"/>
    <xf numFmtId="0" fontId="48" fillId="0" borderId="0" xfId="19" applyFont="1"/>
    <xf numFmtId="0" fontId="58" fillId="3" borderId="18" xfId="19" applyFont="1" applyFill="1" applyBorder="1" applyAlignment="1">
      <alignment horizontal="left" vertical="center" wrapText="1"/>
    </xf>
    <xf numFmtId="0" fontId="58" fillId="3" borderId="18" xfId="19" applyFont="1" applyFill="1" applyBorder="1" applyAlignment="1">
      <alignment horizontal="center" vertical="center" wrapText="1"/>
    </xf>
    <xf numFmtId="0" fontId="60" fillId="0" borderId="0" xfId="19" applyFont="1" applyAlignment="1">
      <alignment horizontal="center" vertical="center" wrapText="1"/>
    </xf>
    <xf numFmtId="3" fontId="61" fillId="3" borderId="0" xfId="22" applyNumberFormat="1" applyFont="1" applyFill="1" applyBorder="1" applyAlignment="1" applyProtection="1">
      <alignment horizontal="center" vertical="center" wrapText="1"/>
    </xf>
    <xf numFmtId="0" fontId="61" fillId="3" borderId="0" xfId="19" applyFont="1" applyFill="1" applyAlignment="1">
      <alignment horizontal="left" vertical="center" wrapText="1"/>
    </xf>
    <xf numFmtId="0" fontId="61" fillId="3" borderId="0" xfId="19" applyFont="1" applyFill="1" applyAlignment="1">
      <alignment horizontal="center" vertical="center" wrapText="1"/>
    </xf>
    <xf numFmtId="0" fontId="63" fillId="6" borderId="18" xfId="19" applyFont="1" applyFill="1" applyBorder="1" applyAlignment="1">
      <alignment horizontal="left" vertical="center" wrapText="1"/>
    </xf>
    <xf numFmtId="169" fontId="63" fillId="3" borderId="18" xfId="22" applyNumberFormat="1" applyFont="1" applyFill="1" applyBorder="1" applyAlignment="1" applyProtection="1">
      <alignment horizontal="center" vertical="center" wrapText="1"/>
    </xf>
    <xf numFmtId="0" fontId="63" fillId="3" borderId="18" xfId="19" applyFont="1" applyFill="1" applyBorder="1" applyAlignment="1">
      <alignment horizontal="left" vertical="center" wrapText="1"/>
    </xf>
    <xf numFmtId="0" fontId="63" fillId="3" borderId="18" xfId="19" applyFont="1" applyFill="1" applyBorder="1" applyAlignment="1">
      <alignment horizontal="center" vertical="center" wrapText="1"/>
    </xf>
    <xf numFmtId="166" fontId="61" fillId="3" borderId="0" xfId="22" applyNumberFormat="1" applyFont="1" applyFill="1" applyBorder="1" applyAlignment="1" applyProtection="1">
      <alignment horizontal="center" vertical="center" wrapText="1"/>
    </xf>
    <xf numFmtId="0" fontId="60" fillId="0" borderId="0" xfId="19" applyFont="1" applyAlignment="1">
      <alignment horizontal="left" vertical="center" wrapText="1"/>
    </xf>
    <xf numFmtId="0" fontId="64" fillId="0" borderId="0" xfId="19" applyFont="1" applyAlignment="1" applyProtection="1">
      <alignment wrapText="1"/>
      <protection locked="0"/>
    </xf>
    <xf numFmtId="0" fontId="64" fillId="0" borderId="0" xfId="19" applyFont="1"/>
    <xf numFmtId="0" fontId="47" fillId="0" borderId="0" xfId="19" applyFont="1" applyAlignment="1">
      <alignment horizontal="left"/>
    </xf>
    <xf numFmtId="169" fontId="0" fillId="0" borderId="0" xfId="22" applyNumberFormat="1" applyFont="1" applyAlignment="1">
      <alignment horizontal="center" vertical="center"/>
    </xf>
    <xf numFmtId="0" fontId="17" fillId="0" borderId="0" xfId="19" applyAlignment="1">
      <alignment horizontal="center" vertical="center"/>
    </xf>
    <xf numFmtId="169" fontId="0" fillId="3" borderId="0" xfId="22" applyNumberFormat="1" applyFont="1" applyFill="1" applyAlignment="1">
      <alignment horizontal="center" vertical="center"/>
    </xf>
    <xf numFmtId="0" fontId="17" fillId="3" borderId="0" xfId="19" applyFill="1" applyAlignment="1">
      <alignment horizontal="left"/>
    </xf>
    <xf numFmtId="0" fontId="17" fillId="3" borderId="0" xfId="19" applyFill="1" applyAlignment="1">
      <alignment horizontal="center" vertical="center"/>
    </xf>
    <xf numFmtId="3" fontId="28" fillId="0" borderId="0" xfId="9" applyNumberFormat="1" applyFont="1" applyAlignment="1">
      <alignment horizontal="right" vertical="center" indent="2"/>
    </xf>
    <xf numFmtId="3" fontId="32" fillId="0" borderId="0" xfId="9" applyNumberFormat="1" applyFont="1" applyAlignment="1">
      <alignment horizontal="right" vertical="center" wrapText="1" indent="2"/>
    </xf>
    <xf numFmtId="0" fontId="4" fillId="0" borderId="20" xfId="9" applyFont="1" applyBorder="1"/>
    <xf numFmtId="0" fontId="14" fillId="0" borderId="0" xfId="9" applyFont="1" applyAlignment="1">
      <alignment horizontal="left" vertical="center" wrapText="1"/>
    </xf>
    <xf numFmtId="0" fontId="28" fillId="0" borderId="0" xfId="9" applyFont="1" applyAlignment="1">
      <alignment horizontal="right" vertical="center" indent="2"/>
    </xf>
    <xf numFmtId="4" fontId="29" fillId="0" borderId="0" xfId="9" applyNumberFormat="1" applyFont="1" applyAlignment="1">
      <alignment horizontal="center" vertical="center" wrapText="1"/>
    </xf>
    <xf numFmtId="168" fontId="3" fillId="0" borderId="21" xfId="16" applyNumberFormat="1" applyFont="1" applyBorder="1"/>
    <xf numFmtId="168" fontId="3" fillId="0" borderId="17" xfId="16" applyNumberFormat="1" applyFont="1" applyBorder="1"/>
    <xf numFmtId="2" fontId="3" fillId="0" borderId="18" xfId="16" applyNumberFormat="1" applyFont="1" applyBorder="1"/>
    <xf numFmtId="168" fontId="3" fillId="0" borderId="25" xfId="16" applyNumberFormat="1" applyFont="1" applyBorder="1"/>
    <xf numFmtId="2" fontId="3" fillId="0" borderId="26" xfId="16" applyNumberFormat="1" applyFont="1" applyBorder="1"/>
    <xf numFmtId="2" fontId="3" fillId="0" borderId="0" xfId="16" applyNumberFormat="1" applyFont="1" applyBorder="1"/>
    <xf numFmtId="168" fontId="3" fillId="0" borderId="17" xfId="16" applyNumberFormat="1" applyFont="1" applyBorder="1" applyAlignment="1">
      <alignment horizontal="center" vertical="center"/>
    </xf>
    <xf numFmtId="0" fontId="58" fillId="3" borderId="18" xfId="24" applyNumberFormat="1" applyFont="1" applyFill="1" applyBorder="1" applyAlignment="1" applyProtection="1">
      <alignment horizontal="center" vertical="center"/>
    </xf>
    <xf numFmtId="3" fontId="58" fillId="3" borderId="18" xfId="19" applyNumberFormat="1" applyFont="1" applyFill="1" applyBorder="1" applyAlignment="1">
      <alignment horizontal="center" vertical="center"/>
    </xf>
    <xf numFmtId="3" fontId="56" fillId="3" borderId="18" xfId="19" applyNumberFormat="1" applyFont="1" applyFill="1" applyBorder="1" applyAlignment="1">
      <alignment horizontal="center" vertical="center" wrapText="1"/>
    </xf>
    <xf numFmtId="3" fontId="61" fillId="3" borderId="0" xfId="19" applyNumberFormat="1" applyFont="1" applyFill="1" applyAlignment="1">
      <alignment horizontal="center" vertical="center"/>
    </xf>
    <xf numFmtId="3" fontId="63" fillId="3" borderId="18" xfId="19" applyNumberFormat="1" applyFont="1" applyFill="1" applyBorder="1" applyAlignment="1">
      <alignment horizontal="center" vertical="center" wrapText="1"/>
    </xf>
    <xf numFmtId="3" fontId="58" fillId="3" borderId="18" xfId="24" applyNumberFormat="1" applyFont="1" applyFill="1" applyBorder="1" applyAlignment="1" applyProtection="1">
      <alignment horizontal="center" vertical="center"/>
    </xf>
    <xf numFmtId="3" fontId="17" fillId="0" borderId="0" xfId="19" applyNumberFormat="1" applyAlignment="1">
      <alignment horizontal="center" vertical="center"/>
    </xf>
    <xf numFmtId="3" fontId="17" fillId="3" borderId="0" xfId="19" applyNumberFormat="1" applyFill="1" applyAlignment="1">
      <alignment horizontal="center" vertical="center"/>
    </xf>
    <xf numFmtId="0" fontId="58" fillId="3" borderId="18" xfId="19" applyFont="1" applyFill="1" applyBorder="1" applyAlignment="1">
      <alignment horizontal="center" vertical="center"/>
    </xf>
    <xf numFmtId="0" fontId="15" fillId="0" borderId="14" xfId="9" applyFont="1" applyBorder="1" applyAlignment="1">
      <alignment vertical="top" wrapText="1"/>
    </xf>
    <xf numFmtId="0" fontId="3" fillId="0" borderId="58" xfId="9" applyFont="1" applyBorder="1" applyAlignment="1">
      <alignment vertical="center"/>
    </xf>
    <xf numFmtId="0" fontId="3" fillId="0" borderId="57" xfId="9" applyFont="1" applyBorder="1" applyAlignment="1">
      <alignment vertical="center"/>
    </xf>
    <xf numFmtId="166" fontId="26" fillId="0" borderId="23" xfId="13" applyNumberFormat="1" applyFont="1" applyBorder="1" applyAlignment="1">
      <alignment horizontal="right" vertical="center"/>
    </xf>
    <xf numFmtId="166" fontId="26" fillId="0" borderId="18" xfId="13" applyNumberFormat="1" applyFont="1" applyBorder="1" applyAlignment="1">
      <alignment horizontal="right" vertical="center"/>
    </xf>
    <xf numFmtId="166" fontId="26" fillId="0" borderId="26" xfId="13" applyNumberFormat="1" applyFont="1" applyBorder="1" applyAlignment="1">
      <alignment horizontal="right" vertical="center"/>
    </xf>
    <xf numFmtId="0" fontId="3" fillId="0" borderId="58" xfId="9" applyFont="1" applyBorder="1" applyAlignment="1">
      <alignment vertical="top"/>
    </xf>
    <xf numFmtId="0" fontId="3" fillId="0" borderId="15" xfId="9" applyFont="1" applyBorder="1" applyAlignment="1">
      <alignment vertical="top" wrapText="1"/>
    </xf>
    <xf numFmtId="0" fontId="4" fillId="0" borderId="15" xfId="9" applyFont="1" applyBorder="1" applyAlignment="1">
      <alignment vertical="top" wrapText="1"/>
    </xf>
    <xf numFmtId="0" fontId="4" fillId="0" borderId="14" xfId="9" applyFont="1" applyBorder="1" applyAlignment="1">
      <alignment vertical="top" wrapText="1"/>
    </xf>
    <xf numFmtId="2" fontId="3" fillId="0" borderId="23" xfId="16" applyNumberFormat="1" applyFont="1" applyBorder="1"/>
    <xf numFmtId="2" fontId="3" fillId="0" borderId="26" xfId="16" applyNumberFormat="1" applyFont="1" applyBorder="1" applyAlignment="1">
      <alignment horizontal="right" vertical="center"/>
    </xf>
    <xf numFmtId="0" fontId="3" fillId="0" borderId="19" xfId="9" applyFont="1" applyBorder="1"/>
    <xf numFmtId="171" fontId="56" fillId="3" borderId="18" xfId="25" applyNumberFormat="1" applyFont="1" applyFill="1" applyBorder="1" applyAlignment="1">
      <alignment horizontal="center" vertical="center" wrapText="1"/>
    </xf>
    <xf numFmtId="171" fontId="58" fillId="3" borderId="18" xfId="25" applyNumberFormat="1" applyFont="1" applyFill="1" applyBorder="1" applyAlignment="1">
      <alignment horizontal="center" vertical="center"/>
    </xf>
    <xf numFmtId="171" fontId="61" fillId="3" borderId="0" xfId="25" applyNumberFormat="1" applyFont="1" applyFill="1" applyAlignment="1">
      <alignment horizontal="center" vertical="center"/>
    </xf>
    <xf numFmtId="171" fontId="63" fillId="3" borderId="18" xfId="25" applyNumberFormat="1" applyFont="1" applyFill="1" applyBorder="1" applyAlignment="1">
      <alignment horizontal="center" vertical="center" wrapText="1"/>
    </xf>
    <xf numFmtId="171" fontId="17" fillId="0" borderId="0" xfId="25" applyNumberFormat="1" applyAlignment="1">
      <alignment horizontal="center" vertical="center"/>
    </xf>
    <xf numFmtId="171" fontId="17" fillId="3" borderId="0" xfId="25" applyNumberFormat="1" applyFill="1" applyAlignment="1">
      <alignment horizontal="center" vertical="center"/>
    </xf>
    <xf numFmtId="0" fontId="57" fillId="3" borderId="18" xfId="19" applyFont="1" applyFill="1" applyBorder="1" applyAlignment="1">
      <alignment horizontal="left" vertical="center" wrapText="1"/>
    </xf>
    <xf numFmtId="0" fontId="32" fillId="0" borderId="31" xfId="9" applyFont="1" applyBorder="1" applyAlignment="1">
      <alignment horizontal="center" vertical="center" wrapText="1"/>
    </xf>
    <xf numFmtId="0" fontId="19" fillId="0" borderId="15" xfId="9" applyFont="1" applyBorder="1" applyAlignment="1">
      <alignment horizontal="center" vertical="center" wrapText="1"/>
    </xf>
    <xf numFmtId="0" fontId="32" fillId="0" borderId="54" xfId="9" applyFont="1" applyBorder="1" applyAlignment="1">
      <alignment horizontal="center" vertical="center" wrapText="1"/>
    </xf>
    <xf numFmtId="0" fontId="19" fillId="0" borderId="27" xfId="9" applyFont="1" applyBorder="1" applyAlignment="1">
      <alignment horizontal="center" vertical="center" wrapText="1"/>
    </xf>
    <xf numFmtId="0" fontId="4" fillId="0" borderId="0" xfId="9" applyFont="1" applyBorder="1"/>
    <xf numFmtId="0" fontId="32" fillId="0" borderId="31" xfId="9" applyFont="1" applyBorder="1" applyAlignment="1">
      <alignment horizontal="center" vertical="center" wrapText="1"/>
    </xf>
    <xf numFmtId="0" fontId="19" fillId="0" borderId="15" xfId="9" applyFont="1" applyBorder="1" applyAlignment="1">
      <alignment horizontal="center" vertical="center" wrapText="1"/>
    </xf>
    <xf numFmtId="3" fontId="2" fillId="0" borderId="0" xfId="1" applyNumberFormat="1" applyFont="1" applyAlignment="1">
      <alignment horizontal="left" wrapText="1"/>
    </xf>
    <xf numFmtId="0" fontId="2" fillId="0" borderId="0" xfId="1" applyFont="1" applyAlignment="1">
      <alignment horizontal="left"/>
    </xf>
    <xf numFmtId="0" fontId="4" fillId="0" borderId="0" xfId="1" applyFont="1" applyAlignment="1">
      <alignment horizontal="left"/>
    </xf>
    <xf numFmtId="0" fontId="4" fillId="0" borderId="0" xfId="9" applyFont="1" applyAlignment="1">
      <alignment horizontal="left"/>
    </xf>
    <xf numFmtId="0" fontId="4" fillId="0" borderId="0" xfId="1" applyFont="1" applyAlignment="1">
      <alignment horizontal="left" vertical="top" wrapText="1"/>
    </xf>
    <xf numFmtId="0" fontId="28" fillId="0" borderId="0" xfId="2" applyFont="1" applyAlignment="1">
      <alignment horizontal="left"/>
    </xf>
    <xf numFmtId="0" fontId="21" fillId="2" borderId="4" xfId="2" applyFont="1" applyFill="1" applyBorder="1" applyAlignment="1">
      <alignment horizontal="left" vertical="center"/>
    </xf>
    <xf numFmtId="0" fontId="21" fillId="2" borderId="5" xfId="2" applyFont="1" applyFill="1" applyBorder="1" applyAlignment="1">
      <alignment horizontal="left" vertical="center"/>
    </xf>
    <xf numFmtId="166" fontId="26" fillId="0" borderId="24" xfId="13" applyNumberFormat="1" applyFont="1" applyBorder="1" applyAlignment="1">
      <alignment horizontal="left"/>
    </xf>
    <xf numFmtId="166" fontId="26" fillId="0" borderId="9" xfId="13" applyNumberFormat="1" applyFont="1" applyBorder="1" applyAlignment="1">
      <alignment horizontal="left"/>
    </xf>
    <xf numFmtId="0" fontId="3" fillId="0" borderId="0" xfId="9" applyFont="1" applyAlignment="1">
      <alignment horizontal="left"/>
    </xf>
    <xf numFmtId="0" fontId="35" fillId="8" borderId="0" xfId="1" applyFont="1" applyFill="1" applyAlignment="1">
      <alignment horizontal="center" vertical="center"/>
    </xf>
    <xf numFmtId="4" fontId="38" fillId="8" borderId="0" xfId="9" applyNumberFormat="1" applyFont="1" applyFill="1" applyAlignment="1">
      <alignment horizontal="left" vertical="center" wrapText="1"/>
    </xf>
    <xf numFmtId="0" fontId="37" fillId="8" borderId="0" xfId="9" applyFont="1" applyFill="1" applyAlignment="1">
      <alignment vertical="center" wrapText="1"/>
    </xf>
    <xf numFmtId="0" fontId="21" fillId="7" borderId="26" xfId="9" applyFont="1" applyFill="1" applyBorder="1" applyAlignment="1">
      <alignment horizontal="center" vertical="center" wrapText="1"/>
    </xf>
    <xf numFmtId="4" fontId="21" fillId="7" borderId="25" xfId="9" applyNumberFormat="1" applyFont="1" applyFill="1" applyBorder="1" applyAlignment="1">
      <alignment horizontal="center" vertical="center" wrapText="1"/>
    </xf>
    <xf numFmtId="0" fontId="37" fillId="8" borderId="0" xfId="1" applyFont="1" applyFill="1" applyAlignment="1">
      <alignment horizontal="left" vertical="center"/>
    </xf>
    <xf numFmtId="3" fontId="21" fillId="8" borderId="41" xfId="9" applyNumberFormat="1" applyFont="1" applyFill="1" applyBorder="1" applyAlignment="1">
      <alignment vertical="center"/>
    </xf>
    <xf numFmtId="3" fontId="21" fillId="8" borderId="61" xfId="9" applyNumberFormat="1" applyFont="1" applyFill="1" applyBorder="1" applyAlignment="1">
      <alignment horizontal="center" vertical="center"/>
    </xf>
    <xf numFmtId="4" fontId="21" fillId="8" borderId="3" xfId="9" applyNumberFormat="1" applyFont="1" applyFill="1" applyBorder="1" applyAlignment="1">
      <alignment horizontal="center" vertical="center"/>
    </xf>
    <xf numFmtId="0" fontId="28" fillId="8" borderId="0" xfId="9" applyFont="1" applyFill="1"/>
    <xf numFmtId="0" fontId="4" fillId="8" borderId="0" xfId="9" applyFont="1" applyFill="1"/>
    <xf numFmtId="3" fontId="28" fillId="8" borderId="0" xfId="9" applyNumberFormat="1" applyFont="1" applyFill="1" applyAlignment="1">
      <alignment vertical="center"/>
    </xf>
    <xf numFmtId="0" fontId="3" fillId="8" borderId="0" xfId="9" applyFont="1" applyFill="1"/>
    <xf numFmtId="0" fontId="28" fillId="8" borderId="0" xfId="9" applyFont="1" applyFill="1" applyAlignment="1">
      <alignment horizontal="center" vertical="center"/>
    </xf>
    <xf numFmtId="4" fontId="28" fillId="8" borderId="0" xfId="9" applyNumberFormat="1" applyFont="1" applyFill="1" applyAlignment="1">
      <alignment horizontal="center" vertical="center"/>
    </xf>
    <xf numFmtId="4" fontId="29" fillId="8" borderId="0" xfId="9" applyNumberFormat="1" applyFont="1" applyFill="1" applyAlignment="1">
      <alignment horizontal="center" vertical="center" wrapText="1"/>
    </xf>
    <xf numFmtId="3" fontId="2" fillId="8" borderId="41" xfId="1" applyNumberFormat="1" applyFont="1" applyFill="1" applyBorder="1" applyAlignment="1">
      <alignment horizontal="right" vertical="center"/>
    </xf>
    <xf numFmtId="4" fontId="2" fillId="8" borderId="42" xfId="1" applyNumberFormat="1" applyFont="1" applyFill="1" applyBorder="1" applyAlignment="1">
      <alignment horizontal="center" vertical="center"/>
    </xf>
    <xf numFmtId="3" fontId="4" fillId="8" borderId="40" xfId="1" applyNumberFormat="1" applyFont="1" applyFill="1" applyBorder="1" applyAlignment="1">
      <alignment horizontal="center" vertical="center" wrapText="1"/>
    </xf>
    <xf numFmtId="3" fontId="2" fillId="8" borderId="41" xfId="1" applyNumberFormat="1" applyFont="1" applyFill="1" applyBorder="1" applyAlignment="1">
      <alignment horizontal="left" vertical="center" wrapText="1"/>
    </xf>
    <xf numFmtId="3" fontId="2" fillId="8" borderId="41" xfId="1" applyNumberFormat="1" applyFont="1" applyFill="1" applyBorder="1" applyAlignment="1">
      <alignment horizontal="center" vertical="center" wrapText="1"/>
    </xf>
    <xf numFmtId="3" fontId="2" fillId="8" borderId="42" xfId="1" applyNumberFormat="1" applyFont="1" applyFill="1" applyBorder="1" applyAlignment="1">
      <alignment horizontal="center" vertical="center" wrapText="1"/>
    </xf>
    <xf numFmtId="0" fontId="29" fillId="8" borderId="0" xfId="1" applyFont="1" applyFill="1" applyAlignment="1">
      <alignment horizontal="left" vertical="center"/>
    </xf>
    <xf numFmtId="0" fontId="41" fillId="8" borderId="0" xfId="1" applyFont="1" applyFill="1" applyAlignment="1">
      <alignment horizontal="center" vertical="center"/>
    </xf>
    <xf numFmtId="0" fontId="42" fillId="8" borderId="0" xfId="1" applyFont="1" applyFill="1" applyAlignment="1">
      <alignment vertical="center"/>
    </xf>
    <xf numFmtId="4" fontId="38" fillId="8" borderId="0" xfId="9" applyNumberFormat="1" applyFont="1" applyFill="1" applyAlignment="1">
      <alignment horizontal="center" vertical="center" wrapText="1"/>
    </xf>
    <xf numFmtId="0" fontId="10" fillId="7" borderId="59" xfId="9" applyFont="1" applyFill="1" applyBorder="1" applyAlignment="1">
      <alignment horizontal="left" vertical="center" wrapText="1"/>
    </xf>
    <xf numFmtId="0" fontId="10" fillId="7" borderId="22" xfId="9" applyFont="1" applyFill="1" applyBorder="1" applyAlignment="1">
      <alignment horizontal="center" vertical="center" wrapText="1"/>
    </xf>
    <xf numFmtId="0" fontId="10" fillId="7" borderId="22" xfId="9" applyFont="1" applyFill="1" applyBorder="1" applyAlignment="1">
      <alignment horizontal="center" wrapText="1"/>
    </xf>
    <xf numFmtId="0" fontId="3" fillId="7" borderId="33" xfId="9" applyFont="1" applyFill="1" applyBorder="1" applyAlignment="1">
      <alignment horizontal="center" vertical="center" wrapText="1"/>
    </xf>
    <xf numFmtId="0" fontId="10" fillId="7" borderId="32" xfId="9" applyFont="1" applyFill="1" applyBorder="1" applyAlignment="1">
      <alignment horizontal="center" vertical="center" wrapText="1"/>
    </xf>
    <xf numFmtId="0" fontId="51" fillId="0" borderId="0" xfId="19" applyFont="1" applyFill="1"/>
    <xf numFmtId="0" fontId="55" fillId="0" borderId="0" xfId="19" applyFont="1" applyFill="1" applyAlignment="1">
      <alignment vertical="center"/>
    </xf>
    <xf numFmtId="0" fontId="54" fillId="0" borderId="0" xfId="19" applyFont="1" applyFill="1" applyAlignment="1">
      <alignment vertical="center"/>
    </xf>
    <xf numFmtId="0" fontId="48" fillId="0" borderId="0" xfId="19" applyFont="1" applyFill="1"/>
    <xf numFmtId="0" fontId="34" fillId="0" borderId="0" xfId="23" applyFont="1" applyFill="1" applyAlignment="1">
      <alignment vertical="center" wrapText="1"/>
    </xf>
    <xf numFmtId="0" fontId="48" fillId="0" borderId="0" xfId="19" applyFont="1" applyFill="1" applyAlignment="1">
      <alignment vertical="center"/>
    </xf>
    <xf numFmtId="0" fontId="17" fillId="0" borderId="0" xfId="19" applyFill="1"/>
    <xf numFmtId="0" fontId="34" fillId="0" borderId="0" xfId="19" applyFont="1" applyFill="1" applyAlignment="1">
      <alignment horizontal="left" vertical="center" wrapText="1"/>
    </xf>
    <xf numFmtId="0" fontId="59" fillId="0" borderId="0" xfId="19" applyFont="1" applyFill="1" applyAlignment="1">
      <alignment vertical="center"/>
    </xf>
    <xf numFmtId="0" fontId="62" fillId="0" borderId="0" xfId="19" applyFont="1" applyFill="1" applyAlignment="1">
      <alignment vertical="center"/>
    </xf>
    <xf numFmtId="0" fontId="48" fillId="0" borderId="0" xfId="19" applyFont="1" applyFill="1" applyAlignment="1">
      <alignment wrapText="1"/>
    </xf>
    <xf numFmtId="0" fontId="65" fillId="0" borderId="0" xfId="19" applyFont="1" applyFill="1"/>
    <xf numFmtId="0" fontId="64" fillId="0" borderId="0" xfId="19" applyFont="1" applyFill="1"/>
    <xf numFmtId="0" fontId="66" fillId="8" borderId="18" xfId="19" applyFont="1" applyFill="1" applyBorder="1" applyAlignment="1">
      <alignment vertical="top" wrapText="1"/>
    </xf>
    <xf numFmtId="166" fontId="66" fillId="8" borderId="10" xfId="22" applyNumberFormat="1" applyFont="1" applyFill="1" applyBorder="1" applyAlignment="1" applyProtection="1">
      <alignment vertical="center" wrapText="1"/>
    </xf>
    <xf numFmtId="166" fontId="66" fillId="8" borderId="64" xfId="22" applyNumberFormat="1" applyFont="1" applyFill="1" applyBorder="1" applyAlignment="1" applyProtection="1">
      <alignment vertical="center" wrapText="1"/>
    </xf>
    <xf numFmtId="3" fontId="66" fillId="8" borderId="10" xfId="22" applyNumberFormat="1" applyFont="1" applyFill="1" applyBorder="1" applyAlignment="1" applyProtection="1">
      <alignment vertical="center" wrapText="1"/>
    </xf>
    <xf numFmtId="10" fontId="68" fillId="8" borderId="18" xfId="25" applyNumberFormat="1" applyFont="1" applyFill="1" applyBorder="1" applyAlignment="1">
      <alignment horizontal="center" vertical="center"/>
    </xf>
    <xf numFmtId="0" fontId="45" fillId="8" borderId="0" xfId="1" applyFont="1" applyFill="1" applyAlignment="1">
      <alignment horizontal="center" vertical="center"/>
    </xf>
    <xf numFmtId="0" fontId="21" fillId="8" borderId="0" xfId="1" applyFont="1" applyFill="1" applyAlignment="1">
      <alignment horizontal="left" vertical="center"/>
    </xf>
    <xf numFmtId="4" fontId="29" fillId="8" borderId="0" xfId="9" applyNumberFormat="1" applyFont="1" applyFill="1" applyAlignment="1">
      <alignment horizontal="left" vertical="center" wrapText="1"/>
    </xf>
    <xf numFmtId="0" fontId="21" fillId="8" borderId="0" xfId="9" applyFont="1" applyFill="1" applyAlignment="1">
      <alignment vertical="center" wrapText="1"/>
    </xf>
    <xf numFmtId="0" fontId="10" fillId="7" borderId="32" xfId="9" applyFont="1" applyFill="1" applyBorder="1" applyAlignment="1">
      <alignment horizontal="left" vertical="center" wrapText="1"/>
    </xf>
    <xf numFmtId="0" fontId="10" fillId="7" borderId="22" xfId="9" applyFont="1" applyFill="1" applyBorder="1" applyAlignment="1">
      <alignment horizontal="right" wrapText="1"/>
    </xf>
    <xf numFmtId="0" fontId="3" fillId="8" borderId="1" xfId="9" applyFont="1" applyFill="1" applyBorder="1" applyAlignment="1">
      <alignment horizontal="left" vertical="center" wrapText="1"/>
    </xf>
    <xf numFmtId="168" fontId="4" fillId="8" borderId="52" xfId="16" applyNumberFormat="1" applyFont="1" applyFill="1" applyBorder="1" applyAlignment="1">
      <alignment horizontal="center" vertical="center"/>
    </xf>
    <xf numFmtId="168" fontId="4" fillId="8" borderId="27" xfId="16" applyNumberFormat="1" applyFont="1" applyFill="1" applyBorder="1" applyAlignment="1">
      <alignment horizontal="center" vertical="center"/>
    </xf>
    <xf numFmtId="168" fontId="4" fillId="8" borderId="53" xfId="16" applyNumberFormat="1" applyFont="1" applyFill="1" applyBorder="1" applyAlignment="1">
      <alignment horizontal="center" vertical="center"/>
    </xf>
    <xf numFmtId="168" fontId="4" fillId="8" borderId="54" xfId="16" applyNumberFormat="1" applyFont="1" applyFill="1" applyBorder="1" applyAlignment="1">
      <alignment horizontal="center" vertical="center"/>
    </xf>
    <xf numFmtId="168" fontId="4" fillId="8" borderId="8" xfId="16" applyNumberFormat="1" applyFont="1" applyFill="1" applyBorder="1" applyAlignment="1">
      <alignment horizontal="center" vertical="center"/>
    </xf>
    <xf numFmtId="167" fontId="4" fillId="8" borderId="54" xfId="16" applyFont="1" applyFill="1" applyBorder="1" applyAlignment="1">
      <alignment horizontal="center" vertical="center" wrapText="1"/>
    </xf>
    <xf numFmtId="167" fontId="4" fillId="8" borderId="27" xfId="16" applyFont="1" applyFill="1" applyBorder="1" applyAlignment="1">
      <alignment horizontal="center" vertical="center"/>
    </xf>
    <xf numFmtId="167" fontId="4" fillId="8" borderId="55" xfId="16" applyFont="1" applyFill="1" applyBorder="1" applyAlignment="1">
      <alignment horizontal="center" vertical="center"/>
    </xf>
    <xf numFmtId="0" fontId="32" fillId="0" borderId="54" xfId="9" applyFont="1" applyBorder="1" applyAlignment="1">
      <alignment horizontal="center" vertical="center" wrapText="1"/>
    </xf>
    <xf numFmtId="0" fontId="29" fillId="8" borderId="0" xfId="9" applyFont="1" applyFill="1" applyAlignment="1">
      <alignment vertical="center" wrapText="1"/>
    </xf>
    <xf numFmtId="0" fontId="34" fillId="8" borderId="0" xfId="1" applyFont="1" applyFill="1" applyAlignment="1">
      <alignment horizontal="left" vertical="center"/>
    </xf>
    <xf numFmtId="0" fontId="39" fillId="8" borderId="0" xfId="9" applyFont="1" applyFill="1" applyAlignment="1">
      <alignment horizontal="right" vertical="center" wrapText="1"/>
    </xf>
    <xf numFmtId="4" fontId="28" fillId="0" borderId="29" xfId="9" applyNumberFormat="1" applyFont="1" applyBorder="1" applyAlignment="1">
      <alignment horizontal="center" vertical="center"/>
    </xf>
    <xf numFmtId="4" fontId="28" fillId="0" borderId="17" xfId="9" applyNumberFormat="1" applyFont="1" applyBorder="1" applyAlignment="1">
      <alignment horizontal="center" vertical="center"/>
    </xf>
    <xf numFmtId="3" fontId="32" fillId="0" borderId="19" xfId="9" applyNumberFormat="1" applyFont="1" applyBorder="1" applyAlignment="1">
      <alignment horizontal="center" vertical="center" wrapText="1"/>
    </xf>
    <xf numFmtId="3" fontId="32" fillId="0" borderId="18" xfId="9" applyNumberFormat="1" applyFont="1" applyBorder="1" applyAlignment="1">
      <alignment horizontal="center" vertical="center" wrapText="1"/>
    </xf>
    <xf numFmtId="3" fontId="32" fillId="0" borderId="14" xfId="9" applyNumberFormat="1" applyFont="1" applyBorder="1" applyAlignment="1">
      <alignment horizontal="center" vertical="center" wrapText="1"/>
    </xf>
    <xf numFmtId="3" fontId="2" fillId="2" borderId="8" xfId="9" applyNumberFormat="1" applyFont="1" applyFill="1" applyBorder="1" applyAlignment="1">
      <alignment horizontal="left" vertical="center" wrapText="1"/>
    </xf>
    <xf numFmtId="2" fontId="28" fillId="8" borderId="32" xfId="9" applyNumberFormat="1" applyFont="1" applyFill="1" applyBorder="1" applyAlignment="1">
      <alignment horizontal="center" vertical="center" textRotation="90" wrapText="1"/>
    </xf>
    <xf numFmtId="2" fontId="28" fillId="8" borderId="54" xfId="9" applyNumberFormat="1" applyFont="1" applyFill="1" applyBorder="1" applyAlignment="1">
      <alignment horizontal="center" vertical="center" textRotation="90" wrapText="1"/>
    </xf>
    <xf numFmtId="2" fontId="2" fillId="8" borderId="23" xfId="9" applyNumberFormat="1" applyFont="1" applyFill="1" applyBorder="1" applyAlignment="1">
      <alignment horizontal="center" vertical="center" wrapText="1"/>
    </xf>
    <xf numFmtId="2" fontId="2" fillId="8" borderId="26" xfId="9" applyNumberFormat="1" applyFont="1" applyFill="1" applyBorder="1" applyAlignment="1">
      <alignment horizontal="left" vertical="center" wrapText="1"/>
    </xf>
    <xf numFmtId="3" fontId="21" fillId="8" borderId="23" xfId="9" applyNumberFormat="1" applyFont="1" applyFill="1" applyBorder="1" applyAlignment="1">
      <alignment horizontal="center" vertical="center" wrapText="1"/>
    </xf>
    <xf numFmtId="3" fontId="21" fillId="8" borderId="26" xfId="9" applyNumberFormat="1" applyFont="1" applyFill="1" applyBorder="1" applyAlignment="1">
      <alignment horizontal="center" vertical="center" wrapText="1"/>
    </xf>
    <xf numFmtId="2" fontId="2" fillId="8" borderId="26" xfId="9" applyNumberFormat="1" applyFont="1" applyFill="1" applyBorder="1" applyAlignment="1">
      <alignment horizontal="center" vertical="center" wrapText="1"/>
    </xf>
    <xf numFmtId="2" fontId="21" fillId="8" borderId="11" xfId="9" applyNumberFormat="1" applyFont="1" applyFill="1" applyBorder="1" applyAlignment="1">
      <alignment horizontal="center" vertical="center" wrapText="1"/>
    </xf>
    <xf numFmtId="2" fontId="21" fillId="8" borderId="7" xfId="9" applyNumberFormat="1" applyFont="1" applyFill="1" applyBorder="1" applyAlignment="1">
      <alignment horizontal="center" vertical="center" wrapText="1"/>
    </xf>
    <xf numFmtId="3" fontId="28" fillId="0" borderId="22" xfId="9" applyNumberFormat="1" applyFont="1" applyBorder="1" applyAlignment="1">
      <alignment horizontal="center" vertical="center"/>
    </xf>
    <xf numFmtId="3" fontId="28" fillId="0" borderId="15" xfId="9" applyNumberFormat="1" applyFont="1" applyBorder="1" applyAlignment="1">
      <alignment horizontal="center" vertical="center"/>
    </xf>
    <xf numFmtId="3" fontId="28" fillId="0" borderId="27" xfId="9" applyNumberFormat="1" applyFont="1" applyBorder="1" applyAlignment="1">
      <alignment horizontal="center" vertical="center"/>
    </xf>
    <xf numFmtId="0" fontId="32" fillId="0" borderId="24" xfId="9" applyFont="1" applyBorder="1" applyAlignment="1">
      <alignment horizontal="center" vertical="center" wrapText="1"/>
    </xf>
    <xf numFmtId="0" fontId="32" fillId="0" borderId="9" xfId="9" applyFont="1" applyBorder="1" applyAlignment="1">
      <alignment horizontal="center" vertical="center" wrapText="1"/>
    </xf>
    <xf numFmtId="0" fontId="32" fillId="0" borderId="28" xfId="9" applyFont="1" applyBorder="1" applyAlignment="1">
      <alignment horizontal="center" vertical="center" wrapText="1"/>
    </xf>
    <xf numFmtId="0" fontId="19" fillId="0" borderId="23" xfId="9" applyFont="1" applyBorder="1" applyAlignment="1">
      <alignment horizontal="center" vertical="center" wrapText="1"/>
    </xf>
    <xf numFmtId="0" fontId="19" fillId="0" borderId="18" xfId="9" applyFont="1" applyBorder="1" applyAlignment="1">
      <alignment horizontal="center" vertical="center" wrapText="1"/>
    </xf>
    <xf numFmtId="0" fontId="19" fillId="0" borderId="26" xfId="9" applyFont="1" applyBorder="1" applyAlignment="1">
      <alignment horizontal="center" vertical="center" wrapText="1"/>
    </xf>
    <xf numFmtId="3" fontId="32" fillId="0" borderId="23" xfId="9" applyNumberFormat="1" applyFont="1" applyBorder="1" applyAlignment="1">
      <alignment horizontal="center" vertical="center" wrapText="1"/>
    </xf>
    <xf numFmtId="4" fontId="28" fillId="0" borderId="21" xfId="9" applyNumberFormat="1" applyFont="1" applyBorder="1" applyAlignment="1">
      <alignment horizontal="center" vertical="center"/>
    </xf>
    <xf numFmtId="0" fontId="19" fillId="0" borderId="19" xfId="9" applyFont="1" applyBorder="1" applyAlignment="1">
      <alignment horizontal="center" vertical="center" wrapText="1"/>
    </xf>
    <xf numFmtId="0" fontId="32" fillId="0" borderId="30" xfId="9" applyFont="1" applyBorder="1" applyAlignment="1">
      <alignment horizontal="center" vertical="center" wrapText="1"/>
    </xf>
    <xf numFmtId="3" fontId="28" fillId="0" borderId="22" xfId="9" applyNumberFormat="1" applyFont="1" applyBorder="1" applyAlignment="1">
      <alignment horizontal="center" vertical="center" wrapText="1"/>
    </xf>
    <xf numFmtId="3" fontId="28" fillId="0" borderId="15" xfId="9" applyNumberFormat="1" applyFont="1" applyBorder="1" applyAlignment="1">
      <alignment horizontal="center" vertical="center" wrapText="1"/>
    </xf>
    <xf numFmtId="3" fontId="28" fillId="0" borderId="27" xfId="9" applyNumberFormat="1" applyFont="1" applyBorder="1" applyAlignment="1">
      <alignment horizontal="center" vertical="center" wrapText="1"/>
    </xf>
    <xf numFmtId="3" fontId="28" fillId="0" borderId="14" xfId="9" applyNumberFormat="1" applyFont="1" applyBorder="1" applyAlignment="1">
      <alignment horizontal="center" vertical="center"/>
    </xf>
    <xf numFmtId="3" fontId="28" fillId="0" borderId="19" xfId="9" applyNumberFormat="1" applyFont="1" applyBorder="1" applyAlignment="1">
      <alignment horizontal="center" vertical="center"/>
    </xf>
    <xf numFmtId="4" fontId="28" fillId="0" borderId="13" xfId="9" applyNumberFormat="1" applyFont="1" applyBorder="1" applyAlignment="1">
      <alignment horizontal="center" vertical="center"/>
    </xf>
    <xf numFmtId="3" fontId="32" fillId="0" borderId="15" xfId="9" applyNumberFormat="1" applyFont="1" applyBorder="1" applyAlignment="1">
      <alignment horizontal="center" vertical="center" wrapText="1"/>
    </xf>
    <xf numFmtId="3" fontId="32" fillId="0" borderId="27" xfId="9" applyNumberFormat="1" applyFont="1" applyBorder="1" applyAlignment="1">
      <alignment horizontal="center" vertical="center" wrapText="1"/>
    </xf>
    <xf numFmtId="4" fontId="28" fillId="0" borderId="25" xfId="9" applyNumberFormat="1" applyFont="1" applyBorder="1" applyAlignment="1">
      <alignment horizontal="center" vertical="center"/>
    </xf>
    <xf numFmtId="3" fontId="32" fillId="0" borderId="22" xfId="9" applyNumberFormat="1" applyFont="1" applyBorder="1" applyAlignment="1">
      <alignment horizontal="center" vertical="center" wrapText="1"/>
    </xf>
    <xf numFmtId="0" fontId="32" fillId="0" borderId="32" xfId="9" applyFont="1" applyBorder="1" applyAlignment="1">
      <alignment horizontal="center" vertical="center" wrapText="1"/>
    </xf>
    <xf numFmtId="0" fontId="32" fillId="0" borderId="31" xfId="9" applyFont="1" applyBorder="1" applyAlignment="1">
      <alignment horizontal="center" vertical="center" wrapText="1"/>
    </xf>
    <xf numFmtId="0" fontId="32" fillId="0" borderId="54" xfId="9" applyFont="1" applyBorder="1" applyAlignment="1">
      <alignment horizontal="center" vertical="center" wrapText="1"/>
    </xf>
    <xf numFmtId="0" fontId="19" fillId="0" borderId="22" xfId="9" applyFont="1" applyBorder="1" applyAlignment="1">
      <alignment horizontal="center" vertical="center" wrapText="1"/>
    </xf>
    <xf numFmtId="0" fontId="19" fillId="0" borderId="15" xfId="9" applyFont="1" applyBorder="1" applyAlignment="1">
      <alignment horizontal="center" vertical="center" wrapText="1"/>
    </xf>
    <xf numFmtId="0" fontId="19" fillId="0" borderId="27" xfId="9" applyFont="1" applyBorder="1" applyAlignment="1">
      <alignment horizontal="center" vertical="center" wrapText="1"/>
    </xf>
    <xf numFmtId="0" fontId="28" fillId="0" borderId="24" xfId="9" applyFont="1" applyBorder="1" applyAlignment="1">
      <alignment horizontal="center" vertical="center"/>
    </xf>
    <xf numFmtId="0" fontId="28" fillId="0" borderId="9" xfId="9" applyFont="1" applyBorder="1" applyAlignment="1">
      <alignment horizontal="center" vertical="center"/>
    </xf>
    <xf numFmtId="0" fontId="28" fillId="0" borderId="28" xfId="9" applyFont="1" applyBorder="1" applyAlignment="1">
      <alignment horizontal="center" vertical="center"/>
    </xf>
    <xf numFmtId="0" fontId="4" fillId="0" borderId="23" xfId="9" applyFont="1" applyBorder="1" applyAlignment="1">
      <alignment horizontal="left" vertical="center" wrapText="1"/>
    </xf>
    <xf numFmtId="0" fontId="4" fillId="0" borderId="18" xfId="9" applyFont="1" applyBorder="1" applyAlignment="1">
      <alignment horizontal="left" vertical="center" wrapText="1"/>
    </xf>
    <xf numFmtId="0" fontId="4" fillId="0" borderId="18" xfId="9" applyFont="1" applyBorder="1" applyAlignment="1">
      <alignment horizontal="center" vertical="center" wrapText="1"/>
    </xf>
    <xf numFmtId="0" fontId="4" fillId="0" borderId="26" xfId="9" applyFont="1" applyBorder="1" applyAlignment="1">
      <alignment horizontal="center" vertical="center" wrapText="1"/>
    </xf>
    <xf numFmtId="4" fontId="32" fillId="0" borderId="21" xfId="9" applyNumberFormat="1" applyFont="1" applyBorder="1" applyAlignment="1">
      <alignment horizontal="center" vertical="center" wrapText="1"/>
    </xf>
    <xf numFmtId="4" fontId="32" fillId="0" borderId="17" xfId="9" applyNumberFormat="1" applyFont="1" applyBorder="1" applyAlignment="1">
      <alignment horizontal="center" vertical="center" wrapText="1"/>
    </xf>
    <xf numFmtId="4" fontId="32" fillId="0" borderId="29" xfId="9" applyNumberFormat="1" applyFont="1" applyBorder="1" applyAlignment="1">
      <alignment horizontal="center" vertical="center" wrapText="1"/>
    </xf>
    <xf numFmtId="4" fontId="32" fillId="0" borderId="13" xfId="9" applyNumberFormat="1" applyFont="1" applyBorder="1" applyAlignment="1">
      <alignment horizontal="center" vertical="center" wrapText="1"/>
    </xf>
    <xf numFmtId="4" fontId="32" fillId="0" borderId="25" xfId="9" applyNumberFormat="1" applyFont="1" applyBorder="1" applyAlignment="1">
      <alignment horizontal="center" vertical="center" wrapText="1"/>
    </xf>
    <xf numFmtId="3" fontId="28" fillId="0" borderId="23" xfId="9" applyNumberFormat="1" applyFont="1" applyBorder="1" applyAlignment="1">
      <alignment horizontal="center" vertical="center"/>
    </xf>
    <xf numFmtId="3" fontId="28" fillId="0" borderId="18" xfId="9" applyNumberFormat="1" applyFont="1" applyBorder="1" applyAlignment="1">
      <alignment horizontal="center" vertical="center"/>
    </xf>
    <xf numFmtId="3" fontId="28" fillId="0" borderId="26" xfId="9" applyNumberFormat="1" applyFont="1" applyBorder="1" applyAlignment="1">
      <alignment horizontal="center" vertical="center"/>
    </xf>
    <xf numFmtId="0" fontId="32" fillId="0" borderId="16" xfId="9" applyFont="1" applyBorder="1" applyAlignment="1">
      <alignment horizontal="center" vertical="center" wrapText="1"/>
    </xf>
    <xf numFmtId="0" fontId="19" fillId="0" borderId="14" xfId="9" applyFont="1" applyBorder="1" applyAlignment="1">
      <alignment horizontal="center" vertical="center" wrapText="1"/>
    </xf>
    <xf numFmtId="3" fontId="32" fillId="0" borderId="26" xfId="9" applyNumberFormat="1" applyFont="1" applyBorder="1" applyAlignment="1">
      <alignment horizontal="center" vertical="center" wrapText="1"/>
    </xf>
    <xf numFmtId="0" fontId="28" fillId="0" borderId="14" xfId="9" applyFont="1" applyBorder="1" applyAlignment="1">
      <alignment horizontal="center" vertical="center"/>
    </xf>
    <xf numFmtId="0" fontId="28" fillId="0" borderId="27" xfId="9" applyFont="1" applyBorder="1" applyAlignment="1">
      <alignment horizontal="center" vertical="center"/>
    </xf>
    <xf numFmtId="3" fontId="28" fillId="0" borderId="20" xfId="9" applyNumberFormat="1" applyFont="1" applyBorder="1" applyAlignment="1">
      <alignment horizontal="center" vertical="center"/>
    </xf>
    <xf numFmtId="3" fontId="32" fillId="0" borderId="10" xfId="9" applyNumberFormat="1" applyFont="1" applyBorder="1" applyAlignment="1">
      <alignment horizontal="center" vertical="center" wrapText="1"/>
    </xf>
    <xf numFmtId="3" fontId="32" fillId="3" borderId="18" xfId="9" applyNumberFormat="1" applyFont="1" applyFill="1" applyBorder="1" applyAlignment="1">
      <alignment horizontal="center" vertical="center" wrapText="1"/>
    </xf>
    <xf numFmtId="3" fontId="32" fillId="3" borderId="26" xfId="9" applyNumberFormat="1" applyFont="1" applyFill="1" applyBorder="1" applyAlignment="1">
      <alignment horizontal="center" vertical="center" wrapText="1"/>
    </xf>
    <xf numFmtId="0" fontId="3" fillId="0" borderId="0" xfId="9" applyFont="1" applyAlignment="1">
      <alignment horizontal="justify" vertical="top" wrapText="1"/>
    </xf>
    <xf numFmtId="3" fontId="32" fillId="0" borderId="60" xfId="9" applyNumberFormat="1" applyFont="1" applyBorder="1" applyAlignment="1">
      <alignment horizontal="center" vertical="center" wrapText="1"/>
    </xf>
    <xf numFmtId="3" fontId="21" fillId="8" borderId="1" xfId="9" applyNumberFormat="1" applyFont="1" applyFill="1" applyBorder="1" applyAlignment="1">
      <alignment horizontal="left" vertical="center"/>
    </xf>
    <xf numFmtId="3" fontId="21" fillId="8" borderId="61" xfId="9" applyNumberFormat="1" applyFont="1" applyFill="1" applyBorder="1" applyAlignment="1">
      <alignment horizontal="left" vertical="center"/>
    </xf>
    <xf numFmtId="4" fontId="28" fillId="0" borderId="33" xfId="9" applyNumberFormat="1" applyFont="1" applyBorder="1" applyAlignment="1">
      <alignment horizontal="center" vertical="center"/>
    </xf>
    <xf numFmtId="3" fontId="29" fillId="0" borderId="0" xfId="1" applyNumberFormat="1" applyFont="1" applyAlignment="1">
      <alignment horizontal="left" wrapText="1"/>
    </xf>
    <xf numFmtId="3" fontId="2" fillId="8" borderId="40" xfId="1" applyNumberFormat="1" applyFont="1" applyFill="1" applyBorder="1" applyAlignment="1">
      <alignment horizontal="left" vertical="center" wrapText="1"/>
    </xf>
    <xf numFmtId="3" fontId="2" fillId="8" borderId="41" xfId="1" quotePrefix="1" applyNumberFormat="1" applyFont="1" applyFill="1" applyBorder="1" applyAlignment="1">
      <alignment horizontal="left" vertical="center" wrapText="1"/>
    </xf>
    <xf numFmtId="0" fontId="30" fillId="8" borderId="0" xfId="9" applyFont="1" applyFill="1" applyAlignment="1">
      <alignment horizontal="left" vertical="center" wrapText="1"/>
    </xf>
    <xf numFmtId="0" fontId="4" fillId="0" borderId="0" xfId="9" applyFont="1" applyAlignment="1">
      <alignment horizontal="left" vertical="top" wrapText="1"/>
    </xf>
    <xf numFmtId="0" fontId="3" fillId="0" borderId="0" xfId="9" applyFont="1" applyAlignment="1">
      <alignment horizontal="left" vertical="top" wrapText="1"/>
    </xf>
    <xf numFmtId="0" fontId="10" fillId="0" borderId="0" xfId="9" applyFont="1" applyAlignment="1">
      <alignment vertical="top" wrapText="1"/>
    </xf>
    <xf numFmtId="0" fontId="39" fillId="5" borderId="0" xfId="9" applyFont="1" applyFill="1" applyAlignment="1">
      <alignment horizontal="center" vertical="center" wrapText="1"/>
    </xf>
    <xf numFmtId="0" fontId="21" fillId="0" borderId="0" xfId="9" applyFont="1" applyAlignment="1">
      <alignment horizontal="left" vertical="top" wrapText="1"/>
    </xf>
    <xf numFmtId="0" fontId="25" fillId="4" borderId="62" xfId="9" applyFont="1" applyFill="1" applyBorder="1" applyAlignment="1">
      <alignment horizontal="center" vertical="center" wrapText="1"/>
    </xf>
    <xf numFmtId="0" fontId="25" fillId="4" borderId="63" xfId="9" applyFont="1" applyFill="1" applyBorder="1" applyAlignment="1">
      <alignment horizontal="center" vertical="center" wrapText="1"/>
    </xf>
    <xf numFmtId="3" fontId="4" fillId="4" borderId="44" xfId="1" applyNumberFormat="1" applyFont="1" applyFill="1" applyBorder="1" applyAlignment="1">
      <alignment horizontal="center" vertical="center" wrapText="1"/>
    </xf>
    <xf numFmtId="3" fontId="4" fillId="4" borderId="45" xfId="1" applyNumberFormat="1" applyFont="1" applyFill="1" applyBorder="1" applyAlignment="1">
      <alignment horizontal="center" vertical="center" wrapText="1"/>
    </xf>
    <xf numFmtId="3" fontId="4" fillId="4" borderId="43" xfId="1" applyNumberFormat="1" applyFont="1" applyFill="1" applyBorder="1" applyAlignment="1">
      <alignment horizontal="center" vertical="center" wrapText="1"/>
    </xf>
    <xf numFmtId="0" fontId="38" fillId="5" borderId="0" xfId="1" applyFont="1" applyFill="1" applyAlignment="1">
      <alignment horizontal="left" vertical="center"/>
    </xf>
    <xf numFmtId="0" fontId="25" fillId="4" borderId="66" xfId="9" applyFont="1" applyFill="1" applyBorder="1" applyAlignment="1">
      <alignment horizontal="center" vertical="center" wrapText="1"/>
    </xf>
    <xf numFmtId="0" fontId="39" fillId="8" borderId="0" xfId="9" applyFont="1" applyFill="1" applyAlignment="1">
      <alignment horizontal="center" vertical="center" wrapText="1"/>
    </xf>
    <xf numFmtId="0" fontId="25" fillId="8" borderId="62" xfId="9" applyFont="1" applyFill="1" applyBorder="1" applyAlignment="1">
      <alignment horizontal="center" vertical="center" wrapText="1"/>
    </xf>
    <xf numFmtId="0" fontId="25" fillId="8" borderId="63" xfId="9" applyFont="1" applyFill="1" applyBorder="1" applyAlignment="1">
      <alignment horizontal="center" vertical="center" wrapText="1"/>
    </xf>
    <xf numFmtId="3" fontId="4" fillId="8" borderId="44" xfId="1" applyNumberFormat="1" applyFont="1" applyFill="1" applyBorder="1" applyAlignment="1">
      <alignment horizontal="left" vertical="center" wrapText="1"/>
    </xf>
    <xf numFmtId="3" fontId="4" fillId="8" borderId="44" xfId="1" applyNumberFormat="1" applyFont="1" applyFill="1" applyBorder="1" applyAlignment="1">
      <alignment horizontal="center" vertical="center" wrapText="1"/>
    </xf>
    <xf numFmtId="3" fontId="4" fillId="8" borderId="45" xfId="1" applyNumberFormat="1" applyFont="1" applyFill="1" applyBorder="1" applyAlignment="1">
      <alignment horizontal="center" vertical="center" wrapText="1"/>
    </xf>
    <xf numFmtId="3" fontId="4" fillId="8" borderId="43" xfId="1" applyNumberFormat="1" applyFont="1" applyFill="1" applyBorder="1" applyAlignment="1">
      <alignment horizontal="center" vertical="center" wrapText="1"/>
    </xf>
    <xf numFmtId="0" fontId="38" fillId="8" borderId="0" xfId="1" applyFont="1" applyFill="1" applyAlignment="1">
      <alignment horizontal="left" vertical="center"/>
    </xf>
    <xf numFmtId="3" fontId="28" fillId="0" borderId="18" xfId="9" applyNumberFormat="1" applyFont="1" applyBorder="1" applyAlignment="1">
      <alignment horizontal="right" vertical="center" indent="2"/>
    </xf>
    <xf numFmtId="3" fontId="28" fillId="0" borderId="26" xfId="9" applyNumberFormat="1" applyFont="1" applyBorder="1" applyAlignment="1">
      <alignment horizontal="right" vertical="center" indent="2"/>
    </xf>
    <xf numFmtId="3" fontId="32" fillId="0" borderId="14" xfId="9" applyNumberFormat="1" applyFont="1" applyBorder="1" applyAlignment="1">
      <alignment horizontal="right" vertical="center" wrapText="1" indent="2"/>
    </xf>
    <xf numFmtId="3" fontId="32" fillId="0" borderId="15" xfId="9" applyNumberFormat="1" applyFont="1" applyBorder="1" applyAlignment="1">
      <alignment horizontal="right" vertical="center" wrapText="1" indent="2"/>
    </xf>
    <xf numFmtId="3" fontId="32" fillId="0" borderId="23" xfId="9" applyNumberFormat="1" applyFont="1" applyBorder="1" applyAlignment="1">
      <alignment horizontal="right" vertical="center" wrapText="1" indent="2"/>
    </xf>
    <xf numFmtId="3" fontId="32" fillId="0" borderId="18" xfId="9" applyNumberFormat="1" applyFont="1" applyBorder="1" applyAlignment="1">
      <alignment horizontal="right" vertical="center" wrapText="1" indent="2"/>
    </xf>
    <xf numFmtId="3" fontId="32" fillId="0" borderId="26" xfId="9" applyNumberFormat="1" applyFont="1" applyBorder="1" applyAlignment="1">
      <alignment horizontal="right" vertical="center" wrapText="1" indent="2"/>
    </xf>
    <xf numFmtId="0" fontId="30" fillId="8" borderId="0" xfId="9" applyFont="1" applyFill="1" applyAlignment="1">
      <alignment horizontal="center" vertical="center" wrapText="1"/>
    </xf>
    <xf numFmtId="2" fontId="28" fillId="8" borderId="24" xfId="9" applyNumberFormat="1" applyFont="1" applyFill="1" applyBorder="1" applyAlignment="1">
      <alignment horizontal="center" vertical="center" textRotation="90" wrapText="1"/>
    </xf>
    <xf numFmtId="2" fontId="28" fillId="8" borderId="28" xfId="9" applyNumberFormat="1" applyFont="1" applyFill="1" applyBorder="1" applyAlignment="1">
      <alignment horizontal="center" vertical="center" textRotation="90" wrapText="1"/>
    </xf>
    <xf numFmtId="2" fontId="2" fillId="8" borderId="11" xfId="9" applyNumberFormat="1" applyFont="1" applyFill="1" applyBorder="1" applyAlignment="1">
      <alignment horizontal="center" vertical="center" wrapText="1"/>
    </xf>
    <xf numFmtId="2" fontId="2" fillId="8" borderId="7" xfId="9" applyNumberFormat="1" applyFont="1" applyFill="1" applyBorder="1" applyAlignment="1">
      <alignment horizontal="center" vertical="center" wrapText="1"/>
    </xf>
    <xf numFmtId="3" fontId="32" fillId="0" borderId="19" xfId="9" applyNumberFormat="1" applyFont="1" applyBorder="1" applyAlignment="1">
      <alignment horizontal="right" vertical="center" wrapText="1" indent="2"/>
    </xf>
    <xf numFmtId="0" fontId="28" fillId="0" borderId="30" xfId="9" applyFont="1" applyBorder="1" applyAlignment="1">
      <alignment horizontal="center" vertical="center"/>
    </xf>
    <xf numFmtId="0" fontId="28" fillId="0" borderId="16" xfId="9" applyFont="1" applyBorder="1" applyAlignment="1">
      <alignment horizontal="center" vertical="center"/>
    </xf>
    <xf numFmtId="0" fontId="4" fillId="0" borderId="19" xfId="9" applyFont="1" applyBorder="1" applyAlignment="1">
      <alignment horizontal="left" vertical="center" wrapText="1"/>
    </xf>
    <xf numFmtId="0" fontId="4" fillId="0" borderId="14" xfId="9" applyFont="1" applyBorder="1" applyAlignment="1">
      <alignment horizontal="center" vertical="center" wrapText="1"/>
    </xf>
    <xf numFmtId="3" fontId="32" fillId="0" borderId="22" xfId="9" applyNumberFormat="1" applyFont="1" applyBorder="1" applyAlignment="1">
      <alignment horizontal="right" vertical="center" wrapText="1" indent="2"/>
    </xf>
    <xf numFmtId="3" fontId="28" fillId="0" borderId="14" xfId="9" applyNumberFormat="1" applyFont="1" applyBorder="1" applyAlignment="1">
      <alignment horizontal="right" vertical="center" indent="2"/>
    </xf>
    <xf numFmtId="3" fontId="28" fillId="0" borderId="19" xfId="9" applyNumberFormat="1" applyFont="1" applyBorder="1" applyAlignment="1">
      <alignment horizontal="right" vertical="center" indent="2"/>
    </xf>
    <xf numFmtId="3" fontId="28" fillId="0" borderId="23" xfId="9" applyNumberFormat="1" applyFont="1" applyBorder="1" applyAlignment="1">
      <alignment horizontal="right" vertical="center" indent="2"/>
    </xf>
    <xf numFmtId="3" fontId="32" fillId="0" borderId="27" xfId="9" applyNumberFormat="1" applyFont="1" applyBorder="1" applyAlignment="1">
      <alignment horizontal="right" vertical="center" wrapText="1" indent="2"/>
    </xf>
    <xf numFmtId="3" fontId="32" fillId="3" borderId="18" xfId="9" applyNumberFormat="1" applyFont="1" applyFill="1" applyBorder="1" applyAlignment="1">
      <alignment horizontal="right" vertical="center" wrapText="1" indent="2"/>
    </xf>
    <xf numFmtId="3" fontId="32" fillId="0" borderId="60" xfId="9" applyNumberFormat="1" applyFont="1" applyBorder="1" applyAlignment="1">
      <alignment horizontal="right" vertical="center" wrapText="1" indent="2"/>
    </xf>
    <xf numFmtId="3" fontId="32" fillId="0" borderId="10" xfId="9" applyNumberFormat="1" applyFont="1" applyBorder="1" applyAlignment="1">
      <alignment horizontal="right" vertical="center" wrapText="1" indent="2"/>
    </xf>
    <xf numFmtId="3" fontId="21" fillId="8" borderId="65" xfId="9" applyNumberFormat="1" applyFont="1" applyFill="1" applyBorder="1" applyAlignment="1">
      <alignment horizontal="right" vertical="center"/>
    </xf>
    <xf numFmtId="3" fontId="21" fillId="8" borderId="61" xfId="9" applyNumberFormat="1" applyFont="1" applyFill="1" applyBorder="1" applyAlignment="1">
      <alignment horizontal="right" vertical="center"/>
    </xf>
    <xf numFmtId="0" fontId="3" fillId="0" borderId="0" xfId="9" applyFont="1" applyAlignment="1">
      <alignment horizontal="justify" vertical="center" wrapText="1"/>
    </xf>
    <xf numFmtId="3" fontId="2" fillId="0" borderId="0" xfId="1" applyNumberFormat="1" applyFont="1" applyAlignment="1">
      <alignment horizontal="left" wrapText="1"/>
    </xf>
    <xf numFmtId="0" fontId="25" fillId="8" borderId="43" xfId="9" applyFont="1" applyFill="1" applyBorder="1" applyAlignment="1">
      <alignment horizontal="center" vertical="center" wrapText="1"/>
    </xf>
    <xf numFmtId="0" fontId="25" fillId="8" borderId="6" xfId="9" applyFont="1" applyFill="1" applyBorder="1" applyAlignment="1">
      <alignment horizontal="center" vertical="center" wrapText="1"/>
    </xf>
    <xf numFmtId="0" fontId="37" fillId="8" borderId="0" xfId="1" applyFont="1" applyFill="1" applyAlignment="1">
      <alignment horizontal="left" vertical="center"/>
    </xf>
    <xf numFmtId="0" fontId="28" fillId="0" borderId="0" xfId="2" applyFont="1" applyAlignment="1">
      <alignment horizontal="left" vertical="justify" wrapText="1"/>
    </xf>
    <xf numFmtId="0" fontId="21" fillId="0" borderId="0" xfId="2" applyFont="1" applyAlignment="1">
      <alignment horizontal="left" wrapText="1"/>
    </xf>
    <xf numFmtId="0" fontId="21" fillId="4" borderId="2" xfId="2" applyFont="1" applyFill="1" applyBorder="1" applyAlignment="1">
      <alignment horizontal="left" vertical="center" wrapText="1"/>
    </xf>
    <xf numFmtId="0" fontId="46" fillId="8" borderId="0" xfId="1" applyFont="1" applyFill="1" applyAlignment="1">
      <alignment horizontal="center" vertical="center"/>
    </xf>
    <xf numFmtId="0" fontId="52" fillId="0" borderId="0" xfId="21" applyFont="1" applyAlignment="1">
      <alignment horizontal="left" vertical="center" wrapText="1"/>
    </xf>
    <xf numFmtId="0" fontId="49" fillId="8" borderId="0" xfId="21" applyFont="1" applyFill="1" applyAlignment="1">
      <alignment horizontal="left" vertical="center"/>
    </xf>
    <xf numFmtId="0" fontId="57" fillId="0" borderId="18" xfId="19" applyFont="1" applyBorder="1" applyAlignment="1">
      <alignment horizontal="center" vertical="center" wrapText="1"/>
    </xf>
    <xf numFmtId="3" fontId="58" fillId="3" borderId="14" xfId="22" applyNumberFormat="1" applyFont="1" applyFill="1" applyBorder="1" applyAlignment="1" applyProtection="1">
      <alignment horizontal="left" vertical="center" wrapText="1"/>
    </xf>
    <xf numFmtId="3" fontId="58" fillId="3" borderId="15" xfId="22" applyNumberFormat="1" applyFont="1" applyFill="1" applyBorder="1" applyAlignment="1" applyProtection="1">
      <alignment horizontal="left" vertical="center" wrapText="1"/>
    </xf>
    <xf numFmtId="3" fontId="58" fillId="3" borderId="15" xfId="22" applyNumberFormat="1" applyFont="1" applyFill="1" applyBorder="1" applyAlignment="1" applyProtection="1">
      <alignment horizontal="center" vertical="center" wrapText="1"/>
    </xf>
    <xf numFmtId="3" fontId="58" fillId="3" borderId="19" xfId="22" applyNumberFormat="1" applyFont="1" applyFill="1" applyBorder="1" applyAlignment="1" applyProtection="1">
      <alignment horizontal="center" vertical="center" wrapText="1"/>
    </xf>
    <xf numFmtId="0" fontId="57" fillId="0" borderId="14" xfId="19" applyFont="1" applyBorder="1" applyAlignment="1">
      <alignment horizontal="center" vertical="center" wrapText="1"/>
    </xf>
    <xf numFmtId="0" fontId="57" fillId="0" borderId="15" xfId="19" applyFont="1" applyBorder="1" applyAlignment="1">
      <alignment horizontal="center" vertical="center" wrapText="1"/>
    </xf>
    <xf numFmtId="0" fontId="57" fillId="0" borderId="19" xfId="19" applyFont="1" applyBorder="1" applyAlignment="1">
      <alignment horizontal="center" vertical="center" wrapText="1"/>
    </xf>
    <xf numFmtId="166" fontId="58" fillId="3" borderId="14" xfId="22" applyNumberFormat="1" applyFont="1" applyFill="1" applyBorder="1" applyAlignment="1" applyProtection="1">
      <alignment horizontal="center" vertical="center" wrapText="1"/>
    </xf>
    <xf numFmtId="166" fontId="58" fillId="3" borderId="15" xfId="22" applyNumberFormat="1" applyFont="1" applyFill="1" applyBorder="1" applyAlignment="1" applyProtection="1">
      <alignment horizontal="center" vertical="center" wrapText="1"/>
    </xf>
    <xf numFmtId="166" fontId="58" fillId="3" borderId="19" xfId="22" applyNumberFormat="1" applyFont="1" applyFill="1" applyBorder="1" applyAlignment="1" applyProtection="1">
      <alignment horizontal="center" vertical="center" wrapText="1"/>
    </xf>
    <xf numFmtId="170" fontId="58" fillId="3" borderId="14" xfId="22" applyNumberFormat="1" applyFont="1" applyFill="1" applyBorder="1" applyAlignment="1" applyProtection="1">
      <alignment horizontal="center" vertical="center" wrapText="1"/>
    </xf>
    <xf numFmtId="170" fontId="58" fillId="3" borderId="15" xfId="22" applyNumberFormat="1" applyFont="1" applyFill="1" applyBorder="1" applyAlignment="1" applyProtection="1">
      <alignment horizontal="center" vertical="center" wrapText="1"/>
    </xf>
    <xf numFmtId="170" fontId="58" fillId="3" borderId="19" xfId="22" applyNumberFormat="1" applyFont="1" applyFill="1" applyBorder="1" applyAlignment="1" applyProtection="1">
      <alignment horizontal="center" vertical="center" wrapText="1"/>
    </xf>
    <xf numFmtId="0" fontId="57" fillId="0" borderId="18" xfId="19" applyFont="1" applyBorder="1" applyAlignment="1">
      <alignment horizontal="left" vertical="center" wrapText="1"/>
    </xf>
    <xf numFmtId="170" fontId="58" fillId="3" borderId="18" xfId="22" applyNumberFormat="1" applyFont="1" applyFill="1" applyBorder="1" applyAlignment="1" applyProtection="1">
      <alignment horizontal="center" vertical="center" wrapText="1"/>
    </xf>
    <xf numFmtId="166" fontId="58" fillId="3" borderId="18" xfId="22" applyNumberFormat="1" applyFont="1" applyFill="1" applyBorder="1" applyAlignment="1" applyProtection="1">
      <alignment horizontal="center" vertical="center" wrapText="1"/>
    </xf>
    <xf numFmtId="166" fontId="66" fillId="8" borderId="18" xfId="22" applyNumberFormat="1" applyFont="1" applyFill="1" applyBorder="1" applyAlignment="1" applyProtection="1">
      <alignment horizontal="center" vertical="center" wrapText="1"/>
    </xf>
    <xf numFmtId="4" fontId="28" fillId="0" borderId="55" xfId="9" applyNumberFormat="1" applyFont="1" applyBorder="1" applyAlignment="1">
      <alignment horizontal="center" vertical="center"/>
    </xf>
    <xf numFmtId="0" fontId="32" fillId="0" borderId="0" xfId="9" applyFont="1" applyBorder="1" applyAlignment="1">
      <alignment horizontal="center" vertical="center" wrapText="1"/>
    </xf>
    <xf numFmtId="0" fontId="19" fillId="0" borderId="0" xfId="9" applyFont="1" applyBorder="1" applyAlignment="1">
      <alignment horizontal="center" vertical="center" wrapText="1"/>
    </xf>
    <xf numFmtId="3" fontId="28" fillId="0" borderId="0" xfId="9" applyNumberFormat="1" applyFont="1" applyBorder="1" applyAlignment="1">
      <alignment horizontal="center" vertical="center"/>
    </xf>
    <xf numFmtId="0" fontId="3" fillId="0" borderId="0" xfId="9" applyFont="1" applyBorder="1" applyAlignment="1">
      <alignment vertical="center" wrapText="1"/>
    </xf>
    <xf numFmtId="3" fontId="32" fillId="0" borderId="0" xfId="9" applyNumberFormat="1" applyFont="1" applyBorder="1" applyAlignment="1">
      <alignment horizontal="right" vertical="center" wrapText="1" indent="2"/>
    </xf>
    <xf numFmtId="4" fontId="28" fillId="0" borderId="0" xfId="9" applyNumberFormat="1" applyFont="1" applyBorder="1" applyAlignment="1">
      <alignment horizontal="center" vertical="center"/>
    </xf>
    <xf numFmtId="0" fontId="14" fillId="0" borderId="0" xfId="9" applyFont="1" applyBorder="1" applyAlignment="1">
      <alignment vertical="top" wrapText="1"/>
    </xf>
    <xf numFmtId="0" fontId="3" fillId="3" borderId="0" xfId="15" applyFill="1" applyBorder="1" applyAlignment="1">
      <alignment vertical="center" wrapText="1"/>
    </xf>
    <xf numFmtId="166" fontId="26" fillId="0" borderId="0" xfId="13" applyNumberFormat="1" applyFont="1" applyBorder="1"/>
    <xf numFmtId="0" fontId="57" fillId="0" borderId="0" xfId="19" applyFont="1" applyBorder="1" applyAlignment="1">
      <alignment horizontal="center" vertical="center" wrapText="1"/>
    </xf>
    <xf numFmtId="3" fontId="58" fillId="3" borderId="0" xfId="22" applyNumberFormat="1" applyFont="1" applyFill="1" applyBorder="1" applyAlignment="1" applyProtection="1">
      <alignment horizontal="center" vertical="center" wrapText="1"/>
    </xf>
    <xf numFmtId="0" fontId="58" fillId="3" borderId="0" xfId="19" applyFont="1" applyFill="1" applyBorder="1" applyAlignment="1">
      <alignment horizontal="left" vertical="center" wrapText="1"/>
    </xf>
    <xf numFmtId="0" fontId="58" fillId="3" borderId="0" xfId="19" applyFont="1" applyFill="1" applyBorder="1" applyAlignment="1">
      <alignment horizontal="center" vertical="center" wrapText="1"/>
    </xf>
    <xf numFmtId="0" fontId="58" fillId="3" borderId="0" xfId="19" applyFont="1" applyFill="1" applyBorder="1" applyAlignment="1">
      <alignment horizontal="center" vertical="center"/>
    </xf>
    <xf numFmtId="171" fontId="58" fillId="3" borderId="0" xfId="25" applyNumberFormat="1" applyFont="1" applyFill="1" applyBorder="1" applyAlignment="1">
      <alignment horizontal="center" vertical="center"/>
    </xf>
  </cellXfs>
  <cellStyles count="26">
    <cellStyle name=" 1" xfId="2"/>
    <cellStyle name="Hyperlink" xfId="10"/>
    <cellStyle name="Normal" xfId="0" builtinId="0"/>
    <cellStyle name="Normal 10" xfId="17"/>
    <cellStyle name="Normal 11" xfId="18"/>
    <cellStyle name="Normal 12" xfId="20"/>
    <cellStyle name="Normal 2" xfId="3"/>
    <cellStyle name="Normal 3" xfId="4"/>
    <cellStyle name="Normal 4" xfId="5"/>
    <cellStyle name="Normal 4 2" xfId="19"/>
    <cellStyle name="Normal 4 2 2" xfId="6"/>
    <cellStyle name="Normal 5" xfId="7"/>
    <cellStyle name="Normal 5 2" xfId="21"/>
    <cellStyle name="Normal 6" xfId="9"/>
    <cellStyle name="Normal 7" xfId="11"/>
    <cellStyle name="Normal 8" xfId="12"/>
    <cellStyle name="Normal 9" xfId="13"/>
    <cellStyle name="Normal_Kamu Görevlileri Sendikalaşma" xfId="23"/>
    <cellStyle name="Normal_Sayfa1" xfId="15"/>
    <cellStyle name="Normal_TİS" xfId="1"/>
    <cellStyle name="Virgül" xfId="24" builtinId="3"/>
    <cellStyle name="Virgül [0]_24-18-asgari ücret.XLS Grafik 1" xfId="8"/>
    <cellStyle name="Virgül 2" xfId="14"/>
    <cellStyle name="Virgül 2 2" xfId="22"/>
    <cellStyle name="Virgül 3" xfId="16"/>
    <cellStyle name="Yüzde" xfId="25" builtinId="5"/>
  </cellStyles>
  <dxfs count="0"/>
  <tableStyles count="0" defaultTableStyle="TableStyleMedium2" defaultPivotStyle="PivotStyleLight16"/>
  <colors>
    <mruColors>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zoomScaleNormal="100" zoomScaleSheetLayoutView="100" workbookViewId="0">
      <selection activeCell="E24" sqref="E24"/>
    </sheetView>
  </sheetViews>
  <sheetFormatPr defaultColWidth="9.140625" defaultRowHeight="12.75"/>
  <cols>
    <col min="1" max="1" width="1.42578125" style="1" customWidth="1"/>
    <col min="2" max="2" width="40.7109375" style="4" customWidth="1"/>
    <col min="3" max="3" width="42.42578125" style="2" customWidth="1"/>
    <col min="4" max="16384" width="9.140625" style="1"/>
  </cols>
  <sheetData>
    <row r="1" spans="1:3" s="150" customFormat="1" ht="30" customHeight="1">
      <c r="A1" s="378" t="s">
        <v>1102</v>
      </c>
      <c r="B1" s="378"/>
      <c r="C1" s="312" t="s">
        <v>1103</v>
      </c>
    </row>
    <row r="2" spans="1:3" ht="30" customHeight="1"/>
    <row r="4" spans="1:3" ht="15">
      <c r="B4" s="302" t="s">
        <v>4</v>
      </c>
      <c r="C4" s="3" t="s">
        <v>5</v>
      </c>
    </row>
    <row r="5" spans="1:3">
      <c r="B5" s="303"/>
    </row>
    <row r="6" spans="1:3" ht="7.5" customHeight="1">
      <c r="B6" s="304"/>
      <c r="C6" s="8"/>
    </row>
    <row r="7" spans="1:3" ht="17.25" customHeight="1">
      <c r="B7" s="303" t="s">
        <v>6</v>
      </c>
      <c r="C7" s="5" t="s">
        <v>7</v>
      </c>
    </row>
    <row r="8" spans="1:3" ht="17.25" customHeight="1">
      <c r="B8" s="303"/>
      <c r="C8" s="5"/>
    </row>
    <row r="9" spans="1:3" ht="27.75" customHeight="1">
      <c r="B9" s="305" t="s">
        <v>1085</v>
      </c>
      <c r="C9" s="23" t="s">
        <v>1093</v>
      </c>
    </row>
    <row r="10" spans="1:3" ht="27.75" customHeight="1">
      <c r="B10" s="305" t="s">
        <v>1086</v>
      </c>
      <c r="C10" s="23" t="s">
        <v>1094</v>
      </c>
    </row>
    <row r="11" spans="1:3" ht="27.75" customHeight="1">
      <c r="B11" s="305" t="s">
        <v>1087</v>
      </c>
      <c r="C11" s="23" t="s">
        <v>1095</v>
      </c>
    </row>
    <row r="12" spans="1:3" ht="27.75" customHeight="1">
      <c r="B12" s="305" t="s">
        <v>1088</v>
      </c>
      <c r="C12" s="23" t="s">
        <v>1096</v>
      </c>
    </row>
    <row r="13" spans="1:3" ht="27.75" customHeight="1">
      <c r="B13" s="305" t="s">
        <v>1089</v>
      </c>
      <c r="C13" s="23" t="s">
        <v>1097</v>
      </c>
    </row>
    <row r="14" spans="1:3" ht="27.75" customHeight="1">
      <c r="B14" s="305" t="s">
        <v>1090</v>
      </c>
      <c r="C14" s="23" t="s">
        <v>1098</v>
      </c>
    </row>
    <row r="15" spans="1:3" ht="25.5">
      <c r="B15" s="305" t="s">
        <v>1091</v>
      </c>
      <c r="C15" s="23" t="s">
        <v>1099</v>
      </c>
    </row>
    <row r="16" spans="1:3" ht="25.5">
      <c r="B16" s="305" t="s">
        <v>1092</v>
      </c>
      <c r="C16" s="23" t="s">
        <v>1100</v>
      </c>
    </row>
    <row r="17" spans="2:3">
      <c r="B17" s="144">
        <v>3</v>
      </c>
      <c r="C17" s="23" t="s">
        <v>1101</v>
      </c>
    </row>
  </sheetData>
  <mergeCells count="1">
    <mergeCell ref="A1:B1"/>
  </mergeCells>
  <pageMargins left="0.70866141732283472" right="0.39370078740157483" top="0.98425196850393704" bottom="0" header="0" footer="0"/>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9"/>
  <sheetViews>
    <sheetView tabSelected="1" topLeftCell="A262" zoomScale="90" zoomScaleNormal="90" zoomScaleSheetLayoutView="140" workbookViewId="0">
      <selection activeCell="C62" sqref="C62"/>
    </sheetView>
  </sheetViews>
  <sheetFormatPr defaultRowHeight="15"/>
  <cols>
    <col min="1" max="1" width="13.7109375" style="246" customWidth="1"/>
    <col min="2" max="2" width="14.140625" style="249" customWidth="1"/>
    <col min="3" max="3" width="52" style="250" customWidth="1"/>
    <col min="4" max="4" width="18" style="251" customWidth="1"/>
    <col min="5" max="5" width="10.5703125" style="251" customWidth="1"/>
    <col min="6" max="6" width="14.140625" style="272" customWidth="1"/>
    <col min="7" max="7" width="14" style="292" customWidth="1"/>
    <col min="8" max="8" width="10" style="230" customWidth="1"/>
    <col min="9" max="9" width="9.140625" style="230"/>
    <col min="10" max="10" width="9.140625" style="346"/>
    <col min="11" max="11" width="23.28515625" style="346" customWidth="1"/>
    <col min="12" max="13" width="12.140625" style="346" customWidth="1"/>
    <col min="14" max="15" width="9.140625" style="346"/>
    <col min="16" max="18" width="9.140625" style="349"/>
    <col min="19" max="16384" width="9.140625" style="230"/>
  </cols>
  <sheetData>
    <row r="1" spans="1:18" s="222" customFormat="1" ht="35.25" customHeight="1">
      <c r="A1" s="514" t="s">
        <v>577</v>
      </c>
      <c r="B1" s="514"/>
      <c r="C1" s="514"/>
      <c r="D1" s="514"/>
      <c r="E1" s="514"/>
      <c r="F1" s="514"/>
      <c r="G1" s="514"/>
      <c r="H1" s="221"/>
      <c r="J1" s="343"/>
      <c r="K1" s="343"/>
      <c r="L1" s="343"/>
      <c r="M1" s="343"/>
      <c r="N1" s="343"/>
      <c r="O1" s="343"/>
      <c r="P1" s="343"/>
      <c r="Q1" s="343"/>
      <c r="R1" s="343"/>
    </row>
    <row r="2" spans="1:18" s="224" customFormat="1" ht="33" customHeight="1">
      <c r="A2" s="513" t="s">
        <v>1160</v>
      </c>
      <c r="B2" s="513"/>
      <c r="C2" s="513"/>
      <c r="D2" s="513"/>
      <c r="E2" s="513"/>
      <c r="F2" s="513"/>
      <c r="G2" s="513"/>
      <c r="H2" s="223"/>
      <c r="J2" s="344"/>
      <c r="K2" s="344"/>
      <c r="L2" s="344"/>
      <c r="M2" s="344"/>
      <c r="N2" s="344"/>
      <c r="O2" s="344"/>
      <c r="P2" s="345"/>
      <c r="Q2" s="345"/>
      <c r="R2" s="345"/>
    </row>
    <row r="3" spans="1:18" ht="24">
      <c r="A3" s="225" t="s">
        <v>578</v>
      </c>
      <c r="B3" s="226" t="s">
        <v>579</v>
      </c>
      <c r="C3" s="227" t="s">
        <v>580</v>
      </c>
      <c r="D3" s="228" t="s">
        <v>581</v>
      </c>
      <c r="E3" s="228" t="s">
        <v>582</v>
      </c>
      <c r="F3" s="267" t="s">
        <v>583</v>
      </c>
      <c r="G3" s="287" t="s">
        <v>584</v>
      </c>
      <c r="H3" s="229"/>
      <c r="K3" s="347" t="s">
        <v>585</v>
      </c>
      <c r="L3" s="348">
        <f t="shared" ref="L3:L15" si="0">COUNTIF(A$4:G$410,K3)</f>
        <v>11</v>
      </c>
      <c r="M3" s="348">
        <f t="shared" ref="M3:M14" si="1">SUMIF(D$4:D$267,K3,F$4:F$267)</f>
        <v>163656</v>
      </c>
      <c r="N3" s="348"/>
      <c r="O3" s="348"/>
    </row>
    <row r="4" spans="1:18" ht="22.5" customHeight="1">
      <c r="A4" s="515" t="s">
        <v>586</v>
      </c>
      <c r="B4" s="516">
        <v>317170</v>
      </c>
      <c r="C4" s="232" t="s">
        <v>587</v>
      </c>
      <c r="D4" s="233" t="s">
        <v>585</v>
      </c>
      <c r="E4" s="233">
        <v>32</v>
      </c>
      <c r="F4" s="266">
        <v>8296</v>
      </c>
      <c r="G4" s="288">
        <v>2.6159999999999999E-2</v>
      </c>
      <c r="H4" s="229"/>
      <c r="K4" s="347" t="s">
        <v>588</v>
      </c>
      <c r="L4" s="348">
        <f t="shared" si="0"/>
        <v>11</v>
      </c>
      <c r="M4" s="348">
        <f t="shared" si="1"/>
        <v>552948</v>
      </c>
      <c r="N4" s="348"/>
      <c r="O4" s="348"/>
    </row>
    <row r="5" spans="1:18" ht="22.5">
      <c r="A5" s="515"/>
      <c r="B5" s="517"/>
      <c r="C5" s="232" t="s">
        <v>589</v>
      </c>
      <c r="D5" s="233" t="s">
        <v>588</v>
      </c>
      <c r="E5" s="233">
        <v>36</v>
      </c>
      <c r="F5" s="266">
        <v>83540</v>
      </c>
      <c r="G5" s="288">
        <v>0.26339000000000001</v>
      </c>
      <c r="H5" s="229"/>
      <c r="K5" s="347" t="s">
        <v>590</v>
      </c>
      <c r="L5" s="348">
        <f t="shared" si="0"/>
        <v>11</v>
      </c>
      <c r="M5" s="348">
        <f t="shared" si="1"/>
        <v>1035278</v>
      </c>
      <c r="N5" s="348"/>
      <c r="O5" s="348"/>
    </row>
    <row r="6" spans="1:18" ht="22.5">
      <c r="A6" s="515"/>
      <c r="B6" s="517"/>
      <c r="C6" s="232" t="s">
        <v>591</v>
      </c>
      <c r="D6" s="233" t="s">
        <v>590</v>
      </c>
      <c r="E6" s="233">
        <v>63</v>
      </c>
      <c r="F6" s="266">
        <v>98401</v>
      </c>
      <c r="G6" s="288">
        <v>0.31025000000000003</v>
      </c>
      <c r="H6" s="229"/>
      <c r="K6" s="347" t="s">
        <v>592</v>
      </c>
      <c r="L6" s="348">
        <f t="shared" si="0"/>
        <v>11</v>
      </c>
      <c r="M6" s="348">
        <f t="shared" si="1"/>
        <v>12633</v>
      </c>
      <c r="N6" s="348"/>
      <c r="O6" s="348"/>
    </row>
    <row r="7" spans="1:18" ht="22.5">
      <c r="A7" s="515"/>
      <c r="B7" s="517"/>
      <c r="C7" s="232" t="s">
        <v>593</v>
      </c>
      <c r="D7" s="233" t="s">
        <v>594</v>
      </c>
      <c r="E7" s="233">
        <v>89</v>
      </c>
      <c r="F7" s="266">
        <v>870</v>
      </c>
      <c r="G7" s="288">
        <v>2.7399999999999998E-3</v>
      </c>
      <c r="H7" s="229"/>
      <c r="K7" s="347" t="s">
        <v>595</v>
      </c>
      <c r="L7" s="348">
        <f t="shared" si="0"/>
        <v>10</v>
      </c>
      <c r="M7" s="348">
        <f t="shared" si="1"/>
        <v>162475</v>
      </c>
      <c r="N7" s="348"/>
      <c r="O7" s="348"/>
    </row>
    <row r="8" spans="1:18" ht="28.5" customHeight="1">
      <c r="A8" s="515"/>
      <c r="B8" s="517"/>
      <c r="C8" s="232" t="s">
        <v>596</v>
      </c>
      <c r="D8" s="233" t="s">
        <v>595</v>
      </c>
      <c r="E8" s="233">
        <v>124</v>
      </c>
      <c r="F8" s="266">
        <v>2764</v>
      </c>
      <c r="G8" s="288">
        <v>8.7100000000000007E-3</v>
      </c>
      <c r="H8" s="229"/>
      <c r="K8" s="347" t="s">
        <v>594</v>
      </c>
      <c r="L8" s="348">
        <f t="shared" si="0"/>
        <v>11</v>
      </c>
      <c r="M8" s="348">
        <f t="shared" si="1"/>
        <v>2769</v>
      </c>
      <c r="N8" s="348"/>
      <c r="O8" s="348"/>
    </row>
    <row r="9" spans="1:18" ht="24" customHeight="1">
      <c r="A9" s="515"/>
      <c r="B9" s="517"/>
      <c r="C9" s="232" t="s">
        <v>597</v>
      </c>
      <c r="D9" s="233" t="s">
        <v>592</v>
      </c>
      <c r="E9" s="233">
        <v>127</v>
      </c>
      <c r="F9" s="266">
        <v>265</v>
      </c>
      <c r="G9" s="288">
        <v>8.4000000000000003E-4</v>
      </c>
      <c r="H9" s="229"/>
      <c r="K9" s="347" t="s">
        <v>598</v>
      </c>
      <c r="L9" s="348">
        <f t="shared" si="0"/>
        <v>6</v>
      </c>
      <c r="M9" s="348">
        <f t="shared" si="1"/>
        <v>7136</v>
      </c>
      <c r="N9" s="348"/>
      <c r="O9" s="348"/>
    </row>
    <row r="10" spans="1:18" ht="22.5">
      <c r="A10" s="515"/>
      <c r="B10" s="517"/>
      <c r="C10" s="232" t="s">
        <v>599</v>
      </c>
      <c r="D10" s="233" t="s">
        <v>598</v>
      </c>
      <c r="E10" s="233">
        <v>157</v>
      </c>
      <c r="F10" s="266">
        <v>70</v>
      </c>
      <c r="G10" s="288">
        <v>2.2000000000000001E-4</v>
      </c>
      <c r="H10" s="229"/>
      <c r="K10" s="347" t="s">
        <v>600</v>
      </c>
      <c r="L10" s="348">
        <f t="shared" si="0"/>
        <v>5</v>
      </c>
      <c r="M10" s="348">
        <f t="shared" si="1"/>
        <v>1562</v>
      </c>
      <c r="N10" s="348"/>
      <c r="O10" s="348"/>
    </row>
    <row r="11" spans="1:18" ht="22.5">
      <c r="A11" s="515"/>
      <c r="B11" s="517"/>
      <c r="C11" s="232" t="s">
        <v>961</v>
      </c>
      <c r="D11" s="233" t="s">
        <v>601</v>
      </c>
      <c r="E11" s="233">
        <v>158</v>
      </c>
      <c r="F11" s="266">
        <v>15885</v>
      </c>
      <c r="G11" s="288">
        <v>5.008E-2</v>
      </c>
      <c r="H11" s="229"/>
      <c r="K11" s="350" t="s">
        <v>602</v>
      </c>
      <c r="L11" s="348">
        <f t="shared" si="0"/>
        <v>6</v>
      </c>
      <c r="M11" s="348">
        <f t="shared" si="1"/>
        <v>673</v>
      </c>
      <c r="N11" s="348"/>
      <c r="O11" s="348"/>
    </row>
    <row r="12" spans="1:18" ht="30">
      <c r="A12" s="515"/>
      <c r="B12" s="517"/>
      <c r="C12" s="232" t="s">
        <v>603</v>
      </c>
      <c r="D12" s="233" t="s">
        <v>600</v>
      </c>
      <c r="E12" s="233">
        <v>185</v>
      </c>
      <c r="F12" s="266">
        <v>24</v>
      </c>
      <c r="G12" s="288">
        <v>8.0000000000000007E-5</v>
      </c>
      <c r="H12" s="229"/>
      <c r="K12" s="350" t="s">
        <v>604</v>
      </c>
      <c r="L12" s="348">
        <f t="shared" si="0"/>
        <v>7</v>
      </c>
      <c r="M12" s="348">
        <f t="shared" si="1"/>
        <v>1329</v>
      </c>
      <c r="N12" s="348"/>
      <c r="O12" s="348"/>
    </row>
    <row r="13" spans="1:18" ht="30">
      <c r="A13" s="515"/>
      <c r="B13" s="517"/>
      <c r="C13" s="232" t="s">
        <v>605</v>
      </c>
      <c r="D13" s="233" t="s">
        <v>601</v>
      </c>
      <c r="E13" s="233">
        <v>209</v>
      </c>
      <c r="F13" s="266">
        <v>10626</v>
      </c>
      <c r="G13" s="288">
        <v>3.3500000000000002E-2</v>
      </c>
      <c r="H13" s="229"/>
      <c r="K13" s="350" t="s">
        <v>606</v>
      </c>
      <c r="L13" s="348">
        <f t="shared" si="0"/>
        <v>9</v>
      </c>
      <c r="M13" s="348">
        <f t="shared" si="1"/>
        <v>9183</v>
      </c>
      <c r="N13" s="348"/>
      <c r="O13" s="348"/>
    </row>
    <row r="14" spans="1:18" ht="30">
      <c r="A14" s="515"/>
      <c r="B14" s="517"/>
      <c r="C14" s="232" t="s">
        <v>780</v>
      </c>
      <c r="D14" s="233" t="s">
        <v>601</v>
      </c>
      <c r="E14" s="233">
        <v>211</v>
      </c>
      <c r="F14" s="266">
        <v>11574</v>
      </c>
      <c r="G14" s="288">
        <v>3.6490000000000002E-2</v>
      </c>
      <c r="H14" s="229"/>
      <c r="K14" s="350" t="s">
        <v>607</v>
      </c>
      <c r="L14" s="348">
        <f t="shared" si="0"/>
        <v>5</v>
      </c>
      <c r="M14" s="348">
        <f t="shared" si="1"/>
        <v>1450</v>
      </c>
      <c r="N14" s="348"/>
      <c r="O14" s="348"/>
    </row>
    <row r="15" spans="1:18" ht="22.5">
      <c r="A15" s="515"/>
      <c r="B15" s="517"/>
      <c r="C15" s="232" t="s">
        <v>962</v>
      </c>
      <c r="D15" s="233" t="s">
        <v>601</v>
      </c>
      <c r="E15" s="233">
        <v>212</v>
      </c>
      <c r="F15" s="266">
        <v>530</v>
      </c>
      <c r="G15" s="288">
        <v>1.67E-3</v>
      </c>
      <c r="H15" s="229"/>
      <c r="K15" s="350" t="s">
        <v>1187</v>
      </c>
      <c r="L15" s="348">
        <f t="shared" si="0"/>
        <v>5</v>
      </c>
      <c r="M15" s="348">
        <f t="shared" ref="M15:M16" si="2">SUMIF(D$4:D$267,K15,F$4:F$267)</f>
        <v>655</v>
      </c>
    </row>
    <row r="16" spans="1:18" ht="24" customHeight="1">
      <c r="A16" s="515"/>
      <c r="B16" s="517"/>
      <c r="C16" s="232" t="s">
        <v>608</v>
      </c>
      <c r="D16" s="233" t="s">
        <v>601</v>
      </c>
      <c r="E16" s="233">
        <v>215</v>
      </c>
      <c r="F16" s="266">
        <v>23</v>
      </c>
      <c r="G16" s="288">
        <v>6.9999999999999994E-5</v>
      </c>
      <c r="H16" s="229"/>
      <c r="K16" s="350" t="s">
        <v>1170</v>
      </c>
      <c r="L16" s="348">
        <f t="shared" ref="L16" si="3">COUNTIF(A$4:G$410,K16)</f>
        <v>6</v>
      </c>
      <c r="M16" s="348">
        <f t="shared" si="2"/>
        <v>21750</v>
      </c>
    </row>
    <row r="17" spans="1:13" ht="25.5" customHeight="1">
      <c r="A17" s="515"/>
      <c r="B17" s="518"/>
      <c r="C17" s="232" t="s">
        <v>609</v>
      </c>
      <c r="D17" s="233" t="s">
        <v>601</v>
      </c>
      <c r="E17" s="233">
        <v>229</v>
      </c>
      <c r="F17" s="266">
        <v>57</v>
      </c>
      <c r="G17" s="288">
        <f t="shared" ref="G17:G22" si="4">ROUNDUP(F17/$B$4,5)</f>
        <v>1.8000000000000001E-4</v>
      </c>
      <c r="H17" s="229"/>
      <c r="K17" s="347" t="s">
        <v>601</v>
      </c>
      <c r="L17" s="348">
        <f>COUNTIF(A$4:G$410,K17)</f>
        <v>129</v>
      </c>
      <c r="M17" s="348">
        <f>SUMIF(D$4:D$267,K17,F$4:F$267)</f>
        <v>157147</v>
      </c>
    </row>
    <row r="18" spans="1:13" ht="22.5">
      <c r="A18" s="515"/>
      <c r="B18" s="518"/>
      <c r="C18" s="232" t="s">
        <v>610</v>
      </c>
      <c r="D18" s="233" t="s">
        <v>602</v>
      </c>
      <c r="E18" s="233">
        <v>231</v>
      </c>
      <c r="F18" s="273">
        <v>154</v>
      </c>
      <c r="G18" s="288">
        <f t="shared" si="4"/>
        <v>4.8999999999999998E-4</v>
      </c>
      <c r="H18" s="229"/>
      <c r="K18" s="351"/>
      <c r="L18" s="348">
        <f>SUM(L3:L17)</f>
        <v>243</v>
      </c>
      <c r="M18" s="348">
        <f>SUM(M3:M17)</f>
        <v>2130644</v>
      </c>
    </row>
    <row r="19" spans="1:13" ht="22.5">
      <c r="A19" s="515"/>
      <c r="B19" s="518"/>
      <c r="C19" s="232" t="s">
        <v>782</v>
      </c>
      <c r="D19" s="233" t="s">
        <v>601</v>
      </c>
      <c r="E19" s="233">
        <v>236</v>
      </c>
      <c r="F19" s="266">
        <v>45</v>
      </c>
      <c r="G19" s="288">
        <v>1.3999999999999999E-4</v>
      </c>
      <c r="H19" s="229"/>
    </row>
    <row r="20" spans="1:13" ht="22.5">
      <c r="A20" s="515"/>
      <c r="B20" s="518"/>
      <c r="C20" s="232" t="s">
        <v>611</v>
      </c>
      <c r="D20" s="233" t="s">
        <v>607</v>
      </c>
      <c r="E20" s="233">
        <v>246</v>
      </c>
      <c r="F20" s="266">
        <v>148</v>
      </c>
      <c r="G20" s="288">
        <f t="shared" si="4"/>
        <v>4.7000000000000004E-4</v>
      </c>
      <c r="H20" s="229"/>
    </row>
    <row r="21" spans="1:13" ht="30.75" customHeight="1">
      <c r="A21" s="515"/>
      <c r="B21" s="518"/>
      <c r="C21" s="232" t="s">
        <v>612</v>
      </c>
      <c r="D21" s="233" t="s">
        <v>601</v>
      </c>
      <c r="E21" s="233">
        <v>277</v>
      </c>
      <c r="F21" s="266">
        <v>69</v>
      </c>
      <c r="G21" s="288">
        <f t="shared" si="4"/>
        <v>2.2000000000000001E-4</v>
      </c>
      <c r="H21" s="229"/>
    </row>
    <row r="22" spans="1:13" ht="23.25" customHeight="1">
      <c r="A22" s="515"/>
      <c r="B22" s="518"/>
      <c r="C22" s="232" t="s">
        <v>613</v>
      </c>
      <c r="D22" s="233" t="s">
        <v>601</v>
      </c>
      <c r="E22" s="233">
        <v>278</v>
      </c>
      <c r="F22" s="266">
        <v>22</v>
      </c>
      <c r="G22" s="288">
        <f t="shared" si="4"/>
        <v>7.0000000000000007E-5</v>
      </c>
      <c r="H22" s="229"/>
    </row>
    <row r="23" spans="1:13" ht="33.75" customHeight="1">
      <c r="A23" s="515"/>
      <c r="B23" s="518"/>
      <c r="C23" s="232" t="s">
        <v>614</v>
      </c>
      <c r="D23" s="233" t="s">
        <v>604</v>
      </c>
      <c r="E23" s="233">
        <v>286</v>
      </c>
      <c r="F23" s="266">
        <v>429</v>
      </c>
      <c r="G23" s="288">
        <v>1.3500000000000001E-3</v>
      </c>
      <c r="H23" s="229"/>
    </row>
    <row r="24" spans="1:13" ht="33" customHeight="1">
      <c r="A24" s="515"/>
      <c r="B24" s="518"/>
      <c r="C24" s="232" t="s">
        <v>615</v>
      </c>
      <c r="D24" s="233" t="s">
        <v>601</v>
      </c>
      <c r="E24" s="233">
        <v>295</v>
      </c>
      <c r="F24" s="266">
        <v>703</v>
      </c>
      <c r="G24" s="288">
        <v>2.2200000000000002E-3</v>
      </c>
      <c r="H24" s="229"/>
    </row>
    <row r="25" spans="1:13" ht="29.25" customHeight="1">
      <c r="A25" s="515"/>
      <c r="B25" s="518"/>
      <c r="C25" s="232" t="s">
        <v>616</v>
      </c>
      <c r="D25" s="233" t="s">
        <v>601</v>
      </c>
      <c r="E25" s="233">
        <v>302</v>
      </c>
      <c r="F25" s="266">
        <v>10</v>
      </c>
      <c r="G25" s="288">
        <v>3.0000000000000001E-5</v>
      </c>
      <c r="H25" s="229"/>
    </row>
    <row r="26" spans="1:13" ht="25.5" customHeight="1">
      <c r="A26" s="515"/>
      <c r="B26" s="518"/>
      <c r="C26" s="232" t="s">
        <v>963</v>
      </c>
      <c r="D26" s="233" t="s">
        <v>601</v>
      </c>
      <c r="E26" s="233">
        <v>308</v>
      </c>
      <c r="F26" s="266">
        <v>1357</v>
      </c>
      <c r="G26" s="288">
        <v>4.28E-3</v>
      </c>
      <c r="H26" s="229"/>
    </row>
    <row r="27" spans="1:13" ht="25.5" customHeight="1">
      <c r="A27" s="515"/>
      <c r="B27" s="518"/>
      <c r="C27" s="232" t="s">
        <v>964</v>
      </c>
      <c r="D27" s="233" t="s">
        <v>601</v>
      </c>
      <c r="E27" s="233">
        <v>314</v>
      </c>
      <c r="F27" s="266">
        <v>45</v>
      </c>
      <c r="G27" s="288">
        <v>1.3999999999999999E-4</v>
      </c>
      <c r="H27" s="229"/>
    </row>
    <row r="28" spans="1:13" ht="29.25" customHeight="1">
      <c r="A28" s="515"/>
      <c r="B28" s="518"/>
      <c r="C28" s="232" t="s">
        <v>617</v>
      </c>
      <c r="D28" s="233" t="s">
        <v>601</v>
      </c>
      <c r="E28" s="233">
        <v>323</v>
      </c>
      <c r="F28" s="266">
        <v>14</v>
      </c>
      <c r="G28" s="288">
        <v>4.0000000000000003E-5</v>
      </c>
      <c r="H28" s="229"/>
    </row>
    <row r="29" spans="1:13" ht="22.5">
      <c r="A29" s="515"/>
      <c r="B29" s="518"/>
      <c r="C29" s="232" t="s">
        <v>793</v>
      </c>
      <c r="D29" s="233" t="s">
        <v>601</v>
      </c>
      <c r="E29" s="233">
        <v>325</v>
      </c>
      <c r="F29" s="273">
        <v>17</v>
      </c>
      <c r="G29" s="288">
        <v>5.0000000000000002E-5</v>
      </c>
      <c r="H29" s="229"/>
    </row>
    <row r="30" spans="1:13" ht="22.5">
      <c r="A30" s="515"/>
      <c r="B30" s="518"/>
      <c r="C30" s="232" t="s">
        <v>618</v>
      </c>
      <c r="D30" s="233" t="s">
        <v>601</v>
      </c>
      <c r="E30" s="233">
        <v>327</v>
      </c>
      <c r="F30" s="273">
        <v>22</v>
      </c>
      <c r="G30" s="288">
        <v>6.9999999999999994E-5</v>
      </c>
      <c r="H30" s="229"/>
    </row>
    <row r="31" spans="1:13" ht="38.25" customHeight="1">
      <c r="A31" s="515"/>
      <c r="B31" s="518"/>
      <c r="C31" s="232" t="s">
        <v>965</v>
      </c>
      <c r="D31" s="233" t="s">
        <v>606</v>
      </c>
      <c r="E31" s="233">
        <v>335</v>
      </c>
      <c r="F31" s="273">
        <v>389</v>
      </c>
      <c r="G31" s="288">
        <v>1.23E-3</v>
      </c>
      <c r="H31" s="229"/>
    </row>
    <row r="32" spans="1:13" ht="28.5" customHeight="1">
      <c r="A32" s="515"/>
      <c r="B32" s="518"/>
      <c r="C32" s="232" t="s">
        <v>619</v>
      </c>
      <c r="D32" s="233" t="s">
        <v>1187</v>
      </c>
      <c r="E32" s="233">
        <v>338</v>
      </c>
      <c r="F32" s="273">
        <v>140</v>
      </c>
      <c r="G32" s="288">
        <v>4.4000000000000002E-4</v>
      </c>
      <c r="H32" s="229"/>
    </row>
    <row r="33" spans="1:18" ht="28.5" customHeight="1">
      <c r="A33" s="515"/>
      <c r="B33" s="518"/>
      <c r="C33" s="232" t="s">
        <v>620</v>
      </c>
      <c r="D33" s="233" t="s">
        <v>601</v>
      </c>
      <c r="E33" s="233">
        <v>339</v>
      </c>
      <c r="F33" s="273">
        <v>5</v>
      </c>
      <c r="G33" s="288">
        <v>2.0000000000000002E-5</v>
      </c>
      <c r="H33" s="229"/>
    </row>
    <row r="34" spans="1:18" ht="27" customHeight="1">
      <c r="A34" s="515"/>
      <c r="B34" s="518"/>
      <c r="C34" s="232" t="s">
        <v>621</v>
      </c>
      <c r="D34" s="233" t="s">
        <v>601</v>
      </c>
      <c r="E34" s="233">
        <v>343</v>
      </c>
      <c r="F34" s="273">
        <v>66</v>
      </c>
      <c r="G34" s="288">
        <v>2.1000000000000001E-4</v>
      </c>
      <c r="H34" s="229"/>
    </row>
    <row r="35" spans="1:18" ht="30" customHeight="1">
      <c r="A35" s="515"/>
      <c r="B35" s="518"/>
      <c r="C35" s="232" t="s">
        <v>622</v>
      </c>
      <c r="D35" s="233" t="s">
        <v>601</v>
      </c>
      <c r="E35" s="233">
        <v>355</v>
      </c>
      <c r="F35" s="273">
        <v>1</v>
      </c>
      <c r="G35" s="288">
        <v>0</v>
      </c>
      <c r="H35" s="229"/>
    </row>
    <row r="36" spans="1:18" ht="33.75">
      <c r="A36" s="515"/>
      <c r="B36" s="518"/>
      <c r="C36" s="232" t="s">
        <v>783</v>
      </c>
      <c r="D36" s="233" t="s">
        <v>601</v>
      </c>
      <c r="E36" s="233" t="s">
        <v>623</v>
      </c>
      <c r="F36" s="273">
        <v>68</v>
      </c>
      <c r="G36" s="288">
        <v>2.1000000000000001E-4</v>
      </c>
      <c r="H36" s="229"/>
    </row>
    <row r="37" spans="1:18" ht="29.25" customHeight="1">
      <c r="A37" s="515"/>
      <c r="B37" s="518"/>
      <c r="C37" s="232" t="s">
        <v>624</v>
      </c>
      <c r="D37" s="233" t="s">
        <v>601</v>
      </c>
      <c r="E37" s="233" t="s">
        <v>625</v>
      </c>
      <c r="F37" s="273">
        <v>55</v>
      </c>
      <c r="G37" s="288">
        <v>1.7000000000000001E-4</v>
      </c>
      <c r="H37" s="229"/>
    </row>
    <row r="38" spans="1:18" ht="24" customHeight="1">
      <c r="A38" s="515"/>
      <c r="B38" s="518"/>
      <c r="C38" s="232" t="s">
        <v>966</v>
      </c>
      <c r="D38" s="233" t="s">
        <v>601</v>
      </c>
      <c r="E38" s="233">
        <v>386</v>
      </c>
      <c r="F38" s="273">
        <v>409</v>
      </c>
      <c r="G38" s="288">
        <v>1.2899999999999999E-3</v>
      </c>
      <c r="H38" s="229"/>
    </row>
    <row r="39" spans="1:18" ht="36" customHeight="1">
      <c r="A39" s="515"/>
      <c r="B39" s="518"/>
      <c r="C39" s="232" t="s">
        <v>784</v>
      </c>
      <c r="D39" s="233" t="s">
        <v>601</v>
      </c>
      <c r="E39" s="233">
        <v>391</v>
      </c>
      <c r="F39" s="273">
        <v>79</v>
      </c>
      <c r="G39" s="288">
        <v>2.5000000000000001E-4</v>
      </c>
      <c r="H39" s="229"/>
    </row>
    <row r="40" spans="1:18" ht="22.5">
      <c r="A40" s="515"/>
      <c r="B40" s="518"/>
      <c r="C40" s="232" t="s">
        <v>785</v>
      </c>
      <c r="D40" s="233" t="s">
        <v>601</v>
      </c>
      <c r="E40" s="233">
        <v>398</v>
      </c>
      <c r="F40" s="273">
        <v>251</v>
      </c>
      <c r="G40" s="288">
        <v>7.9000000000000001E-4</v>
      </c>
      <c r="H40" s="229"/>
    </row>
    <row r="41" spans="1:18" ht="27" customHeight="1">
      <c r="A41" s="515"/>
      <c r="B41" s="518"/>
      <c r="C41" s="232" t="s">
        <v>786</v>
      </c>
      <c r="D41" s="233" t="s">
        <v>601</v>
      </c>
      <c r="E41" s="233">
        <v>399</v>
      </c>
      <c r="F41" s="273">
        <v>60</v>
      </c>
      <c r="G41" s="288">
        <v>1.9000000000000001E-4</v>
      </c>
      <c r="H41" s="229"/>
    </row>
    <row r="42" spans="1:18" ht="27.75" customHeight="1">
      <c r="A42" s="515"/>
      <c r="B42" s="518"/>
      <c r="C42" s="232" t="s">
        <v>787</v>
      </c>
      <c r="D42" s="233" t="s">
        <v>601</v>
      </c>
      <c r="E42" s="233">
        <v>403</v>
      </c>
      <c r="F42" s="273">
        <v>288</v>
      </c>
      <c r="G42" s="288">
        <v>9.1E-4</v>
      </c>
      <c r="H42" s="229"/>
    </row>
    <row r="43" spans="1:18" ht="27" customHeight="1">
      <c r="A43" s="515"/>
      <c r="B43" s="518"/>
      <c r="C43" s="232" t="s">
        <v>1162</v>
      </c>
      <c r="D43" s="233" t="s">
        <v>601</v>
      </c>
      <c r="E43" s="233">
        <v>407</v>
      </c>
      <c r="F43" s="273">
        <v>17</v>
      </c>
      <c r="G43" s="288">
        <v>5.0000000000000002E-5</v>
      </c>
      <c r="H43" s="229"/>
    </row>
    <row r="44" spans="1:18" ht="30" customHeight="1">
      <c r="A44" s="515"/>
      <c r="B44" s="519"/>
      <c r="C44" s="232" t="s">
        <v>1163</v>
      </c>
      <c r="D44" s="233" t="s">
        <v>1170</v>
      </c>
      <c r="E44" s="233">
        <v>426</v>
      </c>
      <c r="F44" s="273">
        <v>50</v>
      </c>
      <c r="G44" s="288">
        <v>1.6000000000000001E-4</v>
      </c>
      <c r="H44" s="229"/>
    </row>
    <row r="45" spans="1:18" ht="30" customHeight="1">
      <c r="A45" s="543"/>
      <c r="B45" s="544"/>
      <c r="C45" s="545"/>
      <c r="D45" s="546"/>
      <c r="E45" s="546"/>
      <c r="F45" s="547"/>
      <c r="G45" s="548"/>
      <c r="H45" s="229"/>
    </row>
    <row r="46" spans="1:18" s="224" customFormat="1" ht="21" customHeight="1">
      <c r="A46" s="234"/>
      <c r="B46" s="235"/>
      <c r="C46" s="236"/>
      <c r="D46" s="237"/>
      <c r="E46" s="237"/>
      <c r="F46" s="268"/>
      <c r="G46" s="289"/>
      <c r="H46" s="223"/>
      <c r="J46" s="344"/>
      <c r="K46" s="346"/>
      <c r="L46" s="346"/>
      <c r="M46" s="346"/>
      <c r="N46" s="344"/>
      <c r="O46" s="344"/>
      <c r="P46" s="345"/>
      <c r="Q46" s="345"/>
      <c r="R46" s="345"/>
    </row>
    <row r="47" spans="1:18" s="222" customFormat="1" ht="24" customHeight="1">
      <c r="A47" s="514" t="s">
        <v>627</v>
      </c>
      <c r="B47" s="514"/>
      <c r="C47" s="514"/>
      <c r="D47" s="514"/>
      <c r="E47" s="514"/>
      <c r="F47" s="514"/>
      <c r="G47" s="514"/>
      <c r="H47" s="221"/>
      <c r="J47" s="343"/>
      <c r="K47" s="346"/>
      <c r="L47" s="346"/>
      <c r="M47" s="346"/>
      <c r="N47" s="343"/>
      <c r="O47" s="343"/>
      <c r="P47" s="343"/>
      <c r="Q47" s="343"/>
      <c r="R47" s="343"/>
    </row>
    <row r="48" spans="1:18" ht="31.5" customHeight="1">
      <c r="A48" s="513" t="s">
        <v>1161</v>
      </c>
      <c r="B48" s="513"/>
      <c r="C48" s="513"/>
      <c r="D48" s="513"/>
      <c r="E48" s="513"/>
      <c r="F48" s="513"/>
      <c r="G48" s="513"/>
      <c r="H48" s="229"/>
    </row>
    <row r="49" spans="1:18" s="231" customFormat="1" ht="24">
      <c r="A49" s="238" t="s">
        <v>578</v>
      </c>
      <c r="B49" s="239" t="s">
        <v>579</v>
      </c>
      <c r="C49" s="240" t="s">
        <v>580</v>
      </c>
      <c r="D49" s="241" t="s">
        <v>581</v>
      </c>
      <c r="E49" s="241" t="s">
        <v>582</v>
      </c>
      <c r="F49" s="269" t="s">
        <v>583</v>
      </c>
      <c r="G49" s="290" t="s">
        <v>810</v>
      </c>
      <c r="H49" s="229"/>
      <c r="I49" s="230"/>
      <c r="J49" s="346"/>
      <c r="K49" s="352"/>
      <c r="L49" s="352"/>
      <c r="M49" s="352"/>
      <c r="N49" s="346"/>
      <c r="O49" s="346"/>
      <c r="P49" s="346"/>
      <c r="Q49" s="346"/>
      <c r="R49" s="346"/>
    </row>
    <row r="50" spans="1:18" s="231" customFormat="1" ht="22.5">
      <c r="A50" s="520" t="s">
        <v>628</v>
      </c>
      <c r="B50" s="523">
        <v>1271906</v>
      </c>
      <c r="C50" s="232" t="s">
        <v>1194</v>
      </c>
      <c r="D50" s="233" t="s">
        <v>588</v>
      </c>
      <c r="E50" s="233">
        <v>12</v>
      </c>
      <c r="F50" s="266">
        <v>242297</v>
      </c>
      <c r="G50" s="288">
        <v>0.1905</v>
      </c>
      <c r="H50" s="229"/>
      <c r="I50" s="224"/>
      <c r="J50" s="346"/>
      <c r="K50" s="344"/>
      <c r="L50" s="344"/>
      <c r="M50" s="344"/>
      <c r="N50" s="346"/>
      <c r="O50" s="346"/>
      <c r="P50" s="346"/>
      <c r="Q50" s="346"/>
      <c r="R50" s="346"/>
    </row>
    <row r="51" spans="1:18" s="231" customFormat="1" ht="22.5">
      <c r="A51" s="521"/>
      <c r="B51" s="524"/>
      <c r="C51" s="232" t="s">
        <v>629</v>
      </c>
      <c r="D51" s="233" t="s">
        <v>585</v>
      </c>
      <c r="E51" s="233">
        <v>14</v>
      </c>
      <c r="F51" s="266">
        <v>84679</v>
      </c>
      <c r="G51" s="288">
        <v>6.658E-2</v>
      </c>
      <c r="H51" s="229"/>
      <c r="I51" s="230"/>
      <c r="J51" s="346"/>
      <c r="K51" s="346"/>
      <c r="L51" s="346"/>
      <c r="M51" s="346"/>
      <c r="N51" s="346"/>
      <c r="O51" s="346"/>
      <c r="P51" s="346"/>
      <c r="Q51" s="346"/>
      <c r="R51" s="346"/>
    </row>
    <row r="52" spans="1:18" s="231" customFormat="1" ht="22.5">
      <c r="A52" s="521"/>
      <c r="B52" s="524"/>
      <c r="C52" s="232" t="s">
        <v>630</v>
      </c>
      <c r="D52" s="233" t="s">
        <v>590</v>
      </c>
      <c r="E52" s="233">
        <v>28</v>
      </c>
      <c r="F52" s="266">
        <v>396421</v>
      </c>
      <c r="G52" s="288">
        <v>0.31167</v>
      </c>
      <c r="H52" s="229"/>
      <c r="I52" s="230"/>
      <c r="J52" s="346"/>
      <c r="K52" s="346"/>
      <c r="L52" s="346"/>
      <c r="M52" s="346"/>
      <c r="N52" s="346"/>
      <c r="O52" s="346"/>
      <c r="P52" s="346"/>
      <c r="Q52" s="346"/>
      <c r="R52" s="346"/>
    </row>
    <row r="53" spans="1:18" s="231" customFormat="1" ht="22.5">
      <c r="A53" s="521"/>
      <c r="B53" s="524"/>
      <c r="C53" s="232" t="s">
        <v>631</v>
      </c>
      <c r="D53" s="233" t="s">
        <v>601</v>
      </c>
      <c r="E53" s="233">
        <v>43</v>
      </c>
      <c r="F53" s="273">
        <v>527</v>
      </c>
      <c r="G53" s="288">
        <v>4.0999999999999999E-4</v>
      </c>
      <c r="H53" s="229"/>
      <c r="I53" s="230"/>
      <c r="J53" s="346"/>
      <c r="K53" s="346"/>
      <c r="L53" s="346"/>
      <c r="M53" s="346"/>
      <c r="N53" s="346"/>
      <c r="O53" s="346"/>
      <c r="P53" s="346"/>
      <c r="Q53" s="346"/>
      <c r="R53" s="346"/>
    </row>
    <row r="54" spans="1:18" s="231" customFormat="1" ht="22.5">
      <c r="A54" s="521"/>
      <c r="B54" s="524"/>
      <c r="C54" s="232" t="s">
        <v>632</v>
      </c>
      <c r="D54" s="233" t="s">
        <v>601</v>
      </c>
      <c r="E54" s="233">
        <v>106</v>
      </c>
      <c r="F54" s="273">
        <v>355</v>
      </c>
      <c r="G54" s="288">
        <v>2.7999999999999998E-4</v>
      </c>
      <c r="H54" s="229"/>
      <c r="I54" s="230"/>
      <c r="J54" s="346"/>
      <c r="K54" s="346"/>
      <c r="L54" s="346"/>
      <c r="M54" s="346"/>
      <c r="N54" s="346"/>
      <c r="O54" s="346"/>
      <c r="P54" s="346"/>
      <c r="Q54" s="346"/>
      <c r="R54" s="346"/>
    </row>
    <row r="55" spans="1:18" s="231" customFormat="1" ht="22.5">
      <c r="A55" s="521"/>
      <c r="B55" s="524"/>
      <c r="C55" s="232" t="s">
        <v>633</v>
      </c>
      <c r="D55" s="233" t="s">
        <v>592</v>
      </c>
      <c r="E55" s="233">
        <v>112</v>
      </c>
      <c r="F55" s="266">
        <v>1255</v>
      </c>
      <c r="G55" s="288">
        <v>9.8999999999999999E-4</v>
      </c>
      <c r="H55" s="229"/>
      <c r="I55" s="230"/>
      <c r="J55" s="346"/>
      <c r="K55" s="346"/>
      <c r="L55" s="346"/>
      <c r="M55" s="346"/>
      <c r="N55" s="346"/>
      <c r="O55" s="346"/>
      <c r="P55" s="346"/>
      <c r="Q55" s="346"/>
      <c r="R55" s="346"/>
    </row>
    <row r="56" spans="1:18" s="231" customFormat="1" ht="22.5">
      <c r="A56" s="521"/>
      <c r="B56" s="524"/>
      <c r="C56" s="232" t="s">
        <v>634</v>
      </c>
      <c r="D56" s="233" t="s">
        <v>601</v>
      </c>
      <c r="E56" s="233">
        <v>116</v>
      </c>
      <c r="F56" s="273">
        <v>36</v>
      </c>
      <c r="G56" s="288">
        <v>3.0000000000000001E-5</v>
      </c>
      <c r="H56" s="229"/>
      <c r="I56" s="230"/>
      <c r="J56" s="346"/>
      <c r="K56" s="346"/>
      <c r="L56" s="346"/>
      <c r="M56" s="346"/>
      <c r="N56" s="346"/>
      <c r="O56" s="346"/>
      <c r="P56" s="346"/>
      <c r="Q56" s="346"/>
      <c r="R56" s="346"/>
    </row>
    <row r="57" spans="1:18" s="231" customFormat="1" ht="22.5">
      <c r="A57" s="521"/>
      <c r="B57" s="524"/>
      <c r="C57" s="232" t="s">
        <v>635</v>
      </c>
      <c r="D57" s="233" t="s">
        <v>595</v>
      </c>
      <c r="E57" s="233">
        <v>120</v>
      </c>
      <c r="F57" s="266">
        <v>129740</v>
      </c>
      <c r="G57" s="288">
        <v>0.10199999999999999</v>
      </c>
      <c r="H57" s="229"/>
      <c r="I57" s="230"/>
      <c r="J57" s="346"/>
      <c r="K57" s="346"/>
      <c r="L57" s="346"/>
      <c r="M57" s="346"/>
      <c r="N57" s="346"/>
      <c r="O57" s="346"/>
      <c r="P57" s="346"/>
      <c r="Q57" s="346"/>
      <c r="R57" s="346"/>
    </row>
    <row r="58" spans="1:18" s="231" customFormat="1" ht="22.5">
      <c r="A58" s="521"/>
      <c r="B58" s="524"/>
      <c r="C58" s="232" t="s">
        <v>636</v>
      </c>
      <c r="D58" s="233" t="s">
        <v>592</v>
      </c>
      <c r="E58" s="233">
        <v>125</v>
      </c>
      <c r="F58" s="266">
        <v>8298</v>
      </c>
      <c r="G58" s="288">
        <v>6.5199999999999998E-3</v>
      </c>
      <c r="H58" s="229"/>
      <c r="I58" s="230"/>
      <c r="J58" s="346"/>
      <c r="K58" s="346"/>
      <c r="L58" s="346"/>
      <c r="M58" s="346"/>
      <c r="N58" s="346"/>
      <c r="O58" s="346"/>
      <c r="P58" s="346"/>
      <c r="Q58" s="346"/>
      <c r="R58" s="346"/>
    </row>
    <row r="59" spans="1:18" s="231" customFormat="1" ht="22.5">
      <c r="A59" s="521"/>
      <c r="B59" s="524"/>
      <c r="C59" s="232" t="s">
        <v>967</v>
      </c>
      <c r="D59" s="233" t="s">
        <v>594</v>
      </c>
      <c r="E59" s="233">
        <v>132</v>
      </c>
      <c r="F59" s="273">
        <v>434</v>
      </c>
      <c r="G59" s="288">
        <v>3.4000000000000002E-4</v>
      </c>
      <c r="H59" s="229"/>
      <c r="I59" s="230"/>
      <c r="J59" s="346"/>
      <c r="K59" s="346"/>
      <c r="L59" s="346"/>
      <c r="M59" s="346"/>
      <c r="N59" s="346"/>
      <c r="O59" s="346"/>
      <c r="P59" s="346"/>
      <c r="Q59" s="346"/>
      <c r="R59" s="346"/>
    </row>
    <row r="60" spans="1:18" s="231" customFormat="1" ht="22.5">
      <c r="A60" s="521"/>
      <c r="B60" s="524"/>
      <c r="C60" s="232" t="s">
        <v>637</v>
      </c>
      <c r="D60" s="233" t="s">
        <v>601</v>
      </c>
      <c r="E60" s="233">
        <v>138</v>
      </c>
      <c r="F60" s="273">
        <v>49</v>
      </c>
      <c r="G60" s="288">
        <v>4.0000000000000003E-5</v>
      </c>
      <c r="H60" s="229"/>
      <c r="I60" s="230"/>
      <c r="J60" s="346"/>
      <c r="K60" s="346"/>
      <c r="L60" s="346"/>
      <c r="M60" s="346"/>
      <c r="N60" s="346"/>
      <c r="O60" s="346"/>
      <c r="P60" s="346"/>
      <c r="Q60" s="346"/>
      <c r="R60" s="346"/>
    </row>
    <row r="61" spans="1:18" s="231" customFormat="1" ht="22.5">
      <c r="A61" s="521"/>
      <c r="B61" s="524"/>
      <c r="C61" s="232" t="s">
        <v>638</v>
      </c>
      <c r="D61" s="233" t="s">
        <v>601</v>
      </c>
      <c r="E61" s="233">
        <v>154</v>
      </c>
      <c r="F61" s="273">
        <v>14</v>
      </c>
      <c r="G61" s="288" t="s">
        <v>800</v>
      </c>
      <c r="H61" s="229"/>
      <c r="I61" s="230"/>
      <c r="J61" s="346"/>
      <c r="K61" s="346"/>
      <c r="L61" s="346"/>
      <c r="M61" s="346"/>
      <c r="N61" s="346"/>
      <c r="O61" s="346"/>
      <c r="P61" s="346"/>
      <c r="Q61" s="346"/>
      <c r="R61" s="346"/>
    </row>
    <row r="62" spans="1:18" s="231" customFormat="1" ht="26.25" customHeight="1">
      <c r="A62" s="521"/>
      <c r="B62" s="524"/>
      <c r="C62" s="232" t="s">
        <v>639</v>
      </c>
      <c r="D62" s="233" t="s">
        <v>601</v>
      </c>
      <c r="E62" s="233">
        <v>156</v>
      </c>
      <c r="F62" s="273">
        <v>37</v>
      </c>
      <c r="G62" s="288" t="s">
        <v>789</v>
      </c>
      <c r="H62" s="229"/>
      <c r="I62" s="230"/>
      <c r="J62" s="346"/>
      <c r="K62" s="346"/>
      <c r="L62" s="346"/>
      <c r="M62" s="346"/>
      <c r="N62" s="346"/>
      <c r="O62" s="346"/>
      <c r="P62" s="346"/>
      <c r="Q62" s="346"/>
      <c r="R62" s="346"/>
    </row>
    <row r="63" spans="1:18" s="231" customFormat="1" ht="21" customHeight="1">
      <c r="A63" s="521"/>
      <c r="B63" s="524"/>
      <c r="C63" s="232" t="s">
        <v>640</v>
      </c>
      <c r="D63" s="233" t="s">
        <v>601</v>
      </c>
      <c r="E63" s="233">
        <v>161</v>
      </c>
      <c r="F63" s="273">
        <v>77</v>
      </c>
      <c r="G63" s="288">
        <v>6.0000000000000002E-5</v>
      </c>
      <c r="H63" s="229"/>
      <c r="I63" s="230"/>
      <c r="J63" s="346"/>
      <c r="K63" s="346"/>
      <c r="L63" s="346"/>
      <c r="M63" s="346"/>
      <c r="N63" s="346"/>
      <c r="O63" s="346"/>
      <c r="P63" s="346"/>
      <c r="Q63" s="346"/>
      <c r="R63" s="346"/>
    </row>
    <row r="64" spans="1:18" s="231" customFormat="1" ht="22.5">
      <c r="A64" s="521"/>
      <c r="B64" s="524"/>
      <c r="C64" s="232" t="s">
        <v>641</v>
      </c>
      <c r="D64" s="233" t="s">
        <v>600</v>
      </c>
      <c r="E64" s="233">
        <v>163</v>
      </c>
      <c r="F64" s="273">
        <v>330</v>
      </c>
      <c r="G64" s="288">
        <v>2.5999999999999998E-4</v>
      </c>
      <c r="H64" s="229"/>
      <c r="I64" s="230"/>
      <c r="J64" s="346"/>
      <c r="K64" s="346"/>
      <c r="L64" s="346"/>
      <c r="M64" s="346"/>
      <c r="N64" s="346"/>
      <c r="O64" s="346"/>
      <c r="P64" s="346"/>
      <c r="Q64" s="346"/>
      <c r="R64" s="346"/>
    </row>
    <row r="65" spans="1:8" ht="22.5">
      <c r="A65" s="521"/>
      <c r="B65" s="524"/>
      <c r="C65" s="232" t="s">
        <v>642</v>
      </c>
      <c r="D65" s="233" t="s">
        <v>601</v>
      </c>
      <c r="E65" s="233">
        <v>170</v>
      </c>
      <c r="F65" s="273">
        <v>34</v>
      </c>
      <c r="G65" s="288">
        <v>3.0000000000000001E-5</v>
      </c>
      <c r="H65" s="229"/>
    </row>
    <row r="66" spans="1:8" ht="22.5">
      <c r="A66" s="521"/>
      <c r="B66" s="524"/>
      <c r="C66" s="232" t="s">
        <v>643</v>
      </c>
      <c r="D66" s="233" t="s">
        <v>601</v>
      </c>
      <c r="E66" s="233">
        <v>180</v>
      </c>
      <c r="F66" s="273">
        <v>4</v>
      </c>
      <c r="G66" s="288" t="s">
        <v>626</v>
      </c>
      <c r="H66" s="229"/>
    </row>
    <row r="67" spans="1:8" ht="33" customHeight="1">
      <c r="A67" s="521"/>
      <c r="B67" s="524"/>
      <c r="C67" s="232" t="s">
        <v>1195</v>
      </c>
      <c r="D67" s="233" t="s">
        <v>601</v>
      </c>
      <c r="E67" s="233">
        <v>182</v>
      </c>
      <c r="F67" s="273">
        <v>217</v>
      </c>
      <c r="G67" s="288">
        <v>1.7000000000000001E-4</v>
      </c>
      <c r="H67" s="229"/>
    </row>
    <row r="68" spans="1:8" ht="22.5">
      <c r="A68" s="521"/>
      <c r="B68" s="524"/>
      <c r="C68" s="232" t="s">
        <v>644</v>
      </c>
      <c r="D68" s="233" t="s">
        <v>601</v>
      </c>
      <c r="E68" s="233">
        <v>186</v>
      </c>
      <c r="F68" s="273">
        <v>13</v>
      </c>
      <c r="G68" s="288">
        <v>1.0000000000000001E-5</v>
      </c>
      <c r="H68" s="229"/>
    </row>
    <row r="69" spans="1:8" ht="22.5">
      <c r="A69" s="521"/>
      <c r="B69" s="524"/>
      <c r="C69" s="232" t="s">
        <v>645</v>
      </c>
      <c r="D69" s="233" t="s">
        <v>601</v>
      </c>
      <c r="E69" s="233">
        <v>187</v>
      </c>
      <c r="F69" s="273">
        <v>68</v>
      </c>
      <c r="G69" s="288">
        <v>5.0000000000000002E-5</v>
      </c>
      <c r="H69" s="229"/>
    </row>
    <row r="70" spans="1:8" ht="22.5">
      <c r="A70" s="521"/>
      <c r="B70" s="524"/>
      <c r="C70" s="232" t="s">
        <v>646</v>
      </c>
      <c r="D70" s="233" t="s">
        <v>601</v>
      </c>
      <c r="E70" s="233">
        <v>196</v>
      </c>
      <c r="F70" s="273">
        <v>466</v>
      </c>
      <c r="G70" s="288">
        <v>3.6999999999999999E-4</v>
      </c>
      <c r="H70" s="229"/>
    </row>
    <row r="71" spans="1:8" ht="22.5">
      <c r="A71" s="521"/>
      <c r="B71" s="524"/>
      <c r="C71" s="232" t="s">
        <v>647</v>
      </c>
      <c r="D71" s="233" t="s">
        <v>601</v>
      </c>
      <c r="E71" s="233">
        <v>198</v>
      </c>
      <c r="F71" s="273">
        <v>75</v>
      </c>
      <c r="G71" s="288">
        <v>6.0000000000000002E-5</v>
      </c>
      <c r="H71" s="229"/>
    </row>
    <row r="72" spans="1:8" ht="22.5">
      <c r="A72" s="521"/>
      <c r="B72" s="524"/>
      <c r="C72" s="232" t="s">
        <v>648</v>
      </c>
      <c r="D72" s="233" t="s">
        <v>601</v>
      </c>
      <c r="E72" s="233">
        <v>199</v>
      </c>
      <c r="F72" s="273">
        <v>160</v>
      </c>
      <c r="G72" s="288">
        <v>1.2999999999999999E-4</v>
      </c>
      <c r="H72" s="229"/>
    </row>
    <row r="73" spans="1:8" ht="22.5">
      <c r="A73" s="521"/>
      <c r="B73" s="524"/>
      <c r="C73" s="232" t="s">
        <v>649</v>
      </c>
      <c r="D73" s="233" t="s">
        <v>607</v>
      </c>
      <c r="E73" s="233">
        <v>201</v>
      </c>
      <c r="F73" s="273">
        <v>736</v>
      </c>
      <c r="G73" s="288">
        <v>5.8E-4</v>
      </c>
      <c r="H73" s="229"/>
    </row>
    <row r="74" spans="1:8" ht="22.5">
      <c r="A74" s="521"/>
      <c r="B74" s="524"/>
      <c r="C74" s="232" t="s">
        <v>650</v>
      </c>
      <c r="D74" s="233" t="s">
        <v>601</v>
      </c>
      <c r="E74" s="233">
        <v>234</v>
      </c>
      <c r="F74" s="273">
        <v>45</v>
      </c>
      <c r="G74" s="288">
        <v>4.0000000000000003E-5</v>
      </c>
      <c r="H74" s="229"/>
    </row>
    <row r="75" spans="1:8" ht="22.5">
      <c r="A75" s="521"/>
      <c r="B75" s="524"/>
      <c r="C75" s="232" t="s">
        <v>651</v>
      </c>
      <c r="D75" s="233" t="s">
        <v>601</v>
      </c>
      <c r="E75" s="233">
        <v>244</v>
      </c>
      <c r="F75" s="273">
        <v>565</v>
      </c>
      <c r="G75" s="288">
        <v>4.4000000000000002E-4</v>
      </c>
      <c r="H75" s="229"/>
    </row>
    <row r="76" spans="1:8" ht="22.5">
      <c r="A76" s="521"/>
      <c r="B76" s="524"/>
      <c r="C76" s="232" t="s">
        <v>652</v>
      </c>
      <c r="D76" s="233" t="s">
        <v>601</v>
      </c>
      <c r="E76" s="233">
        <v>247</v>
      </c>
      <c r="F76" s="273">
        <v>63</v>
      </c>
      <c r="G76" s="288">
        <v>5.0000000000000002E-5</v>
      </c>
      <c r="H76" s="229"/>
    </row>
    <row r="77" spans="1:8" ht="22.5">
      <c r="A77" s="521"/>
      <c r="B77" s="524"/>
      <c r="C77" s="232" t="s">
        <v>653</v>
      </c>
      <c r="D77" s="233" t="s">
        <v>601</v>
      </c>
      <c r="E77" s="233">
        <v>263</v>
      </c>
      <c r="F77" s="273">
        <v>2851</v>
      </c>
      <c r="G77" s="288">
        <v>2.2399999999999998E-3</v>
      </c>
      <c r="H77" s="229"/>
    </row>
    <row r="78" spans="1:8" ht="22.5">
      <c r="A78" s="521"/>
      <c r="B78" s="524"/>
      <c r="C78" s="232" t="s">
        <v>654</v>
      </c>
      <c r="D78" s="233" t="s">
        <v>602</v>
      </c>
      <c r="E78" s="233">
        <v>269</v>
      </c>
      <c r="F78" s="273">
        <v>411</v>
      </c>
      <c r="G78" s="288">
        <v>3.2000000000000003E-4</v>
      </c>
      <c r="H78" s="229"/>
    </row>
    <row r="79" spans="1:8" ht="22.5">
      <c r="A79" s="521"/>
      <c r="B79" s="524"/>
      <c r="C79" s="232" t="s">
        <v>655</v>
      </c>
      <c r="D79" s="233" t="s">
        <v>601</v>
      </c>
      <c r="E79" s="233">
        <v>272</v>
      </c>
      <c r="F79" s="273">
        <v>14</v>
      </c>
      <c r="G79" s="288">
        <v>1.0000000000000001E-5</v>
      </c>
      <c r="H79" s="229"/>
    </row>
    <row r="80" spans="1:8" ht="22.5">
      <c r="A80" s="521"/>
      <c r="B80" s="524"/>
      <c r="C80" s="232" t="s">
        <v>656</v>
      </c>
      <c r="D80" s="233" t="s">
        <v>601</v>
      </c>
      <c r="E80" s="233">
        <v>275</v>
      </c>
      <c r="F80" s="273">
        <v>41</v>
      </c>
      <c r="G80" s="288">
        <v>3.0000000000000001E-5</v>
      </c>
      <c r="H80" s="229"/>
    </row>
    <row r="81" spans="1:18" ht="22.5">
      <c r="A81" s="521"/>
      <c r="B81" s="524"/>
      <c r="C81" s="232" t="s">
        <v>657</v>
      </c>
      <c r="D81" s="233" t="s">
        <v>598</v>
      </c>
      <c r="E81" s="233">
        <v>294</v>
      </c>
      <c r="F81" s="273">
        <v>49</v>
      </c>
      <c r="G81" s="288">
        <v>4.0000000000000003E-5</v>
      </c>
      <c r="H81" s="229"/>
    </row>
    <row r="82" spans="1:18" ht="22.5">
      <c r="A82" s="521"/>
      <c r="B82" s="524"/>
      <c r="C82" s="232" t="s">
        <v>972</v>
      </c>
      <c r="D82" s="233" t="s">
        <v>601</v>
      </c>
      <c r="E82" s="233">
        <v>299</v>
      </c>
      <c r="F82" s="273">
        <v>160</v>
      </c>
      <c r="G82" s="288">
        <v>1.2999999999999999E-4</v>
      </c>
      <c r="H82" s="229"/>
    </row>
    <row r="83" spans="1:18" ht="22.5">
      <c r="A83" s="521"/>
      <c r="B83" s="524"/>
      <c r="C83" s="232" t="s">
        <v>658</v>
      </c>
      <c r="D83" s="233" t="s">
        <v>601</v>
      </c>
      <c r="E83" s="233">
        <v>301</v>
      </c>
      <c r="F83" s="273">
        <v>14</v>
      </c>
      <c r="G83" s="288" t="s">
        <v>800</v>
      </c>
      <c r="H83" s="229"/>
    </row>
    <row r="84" spans="1:18" ht="24.75" customHeight="1">
      <c r="A84" s="521"/>
      <c r="B84" s="524"/>
      <c r="C84" s="232" t="s">
        <v>659</v>
      </c>
      <c r="D84" s="233" t="s">
        <v>601</v>
      </c>
      <c r="E84" s="233">
        <v>304</v>
      </c>
      <c r="F84" s="273">
        <v>684</v>
      </c>
      <c r="G84" s="288">
        <v>5.4000000000000001E-4</v>
      </c>
      <c r="H84" s="229"/>
    </row>
    <row r="85" spans="1:18" ht="22.5">
      <c r="A85" s="521"/>
      <c r="B85" s="524"/>
      <c r="C85" s="232" t="s">
        <v>1164</v>
      </c>
      <c r="D85" s="233" t="s">
        <v>606</v>
      </c>
      <c r="E85" s="233">
        <v>310</v>
      </c>
      <c r="F85" s="273">
        <v>635</v>
      </c>
      <c r="G85" s="288">
        <v>0</v>
      </c>
      <c r="H85" s="229"/>
    </row>
    <row r="86" spans="1:18" s="224" customFormat="1" ht="33.75">
      <c r="A86" s="521"/>
      <c r="B86" s="524"/>
      <c r="C86" s="232" t="s">
        <v>968</v>
      </c>
      <c r="D86" s="233" t="s">
        <v>601</v>
      </c>
      <c r="E86" s="233">
        <v>318</v>
      </c>
      <c r="F86" s="273">
        <v>548</v>
      </c>
      <c r="G86" s="288">
        <v>4.2999999999999999E-4</v>
      </c>
      <c r="H86" s="223"/>
      <c r="I86" s="230"/>
      <c r="J86" s="344"/>
      <c r="K86" s="346"/>
      <c r="L86" s="346"/>
      <c r="M86" s="346"/>
      <c r="N86" s="344"/>
      <c r="O86" s="344"/>
      <c r="P86" s="345"/>
      <c r="Q86" s="345"/>
      <c r="R86" s="345"/>
    </row>
    <row r="87" spans="1:18" ht="22.5">
      <c r="A87" s="521"/>
      <c r="B87" s="524"/>
      <c r="C87" s="232" t="s">
        <v>660</v>
      </c>
      <c r="D87" s="233" t="s">
        <v>601</v>
      </c>
      <c r="E87" s="233">
        <v>326</v>
      </c>
      <c r="F87" s="273">
        <v>51</v>
      </c>
      <c r="G87" s="288">
        <v>4.0000000000000003E-5</v>
      </c>
      <c r="H87" s="229"/>
    </row>
    <row r="88" spans="1:18" ht="22.5">
      <c r="A88" s="521"/>
      <c r="B88" s="524"/>
      <c r="C88" s="232" t="s">
        <v>969</v>
      </c>
      <c r="D88" s="233" t="s">
        <v>601</v>
      </c>
      <c r="E88" s="233">
        <v>333</v>
      </c>
      <c r="F88" s="273">
        <v>86</v>
      </c>
      <c r="G88" s="288">
        <v>6.9999999999999994E-5</v>
      </c>
      <c r="H88" s="229"/>
    </row>
    <row r="89" spans="1:18" ht="22.5">
      <c r="A89" s="521"/>
      <c r="B89" s="524"/>
      <c r="C89" s="232" t="s">
        <v>661</v>
      </c>
      <c r="D89" s="233" t="s">
        <v>601</v>
      </c>
      <c r="E89" s="233" t="s">
        <v>662</v>
      </c>
      <c r="F89" s="273">
        <v>437</v>
      </c>
      <c r="G89" s="288">
        <v>3.4000000000000002E-4</v>
      </c>
      <c r="H89" s="229"/>
    </row>
    <row r="90" spans="1:18" ht="22.5">
      <c r="A90" s="521"/>
      <c r="B90" s="524"/>
      <c r="C90" s="232" t="s">
        <v>970</v>
      </c>
      <c r="D90" s="233" t="s">
        <v>601</v>
      </c>
      <c r="E90" s="233" t="s">
        <v>663</v>
      </c>
      <c r="F90" s="273">
        <v>364</v>
      </c>
      <c r="G90" s="288">
        <v>2.9E-4</v>
      </c>
      <c r="H90" s="229"/>
      <c r="I90" s="224"/>
      <c r="K90" s="344"/>
      <c r="L90" s="344"/>
      <c r="M90" s="344"/>
    </row>
    <row r="91" spans="1:18" ht="22.5">
      <c r="A91" s="521"/>
      <c r="B91" s="524"/>
      <c r="C91" s="232" t="s">
        <v>664</v>
      </c>
      <c r="D91" s="233" t="s">
        <v>1187</v>
      </c>
      <c r="E91" s="233" t="s">
        <v>665</v>
      </c>
      <c r="F91" s="273">
        <v>75</v>
      </c>
      <c r="G91" s="288">
        <v>6.0000000000000002E-5</v>
      </c>
      <c r="H91" s="229"/>
      <c r="K91" s="344"/>
      <c r="L91" s="344"/>
      <c r="M91" s="344"/>
    </row>
    <row r="92" spans="1:18" ht="22.5">
      <c r="A92" s="521"/>
      <c r="B92" s="524"/>
      <c r="C92" s="232" t="s">
        <v>666</v>
      </c>
      <c r="D92" s="233" t="s">
        <v>604</v>
      </c>
      <c r="E92" s="233" t="s">
        <v>667</v>
      </c>
      <c r="F92" s="273">
        <v>227</v>
      </c>
      <c r="G92" s="288" t="s">
        <v>808</v>
      </c>
      <c r="H92" s="229"/>
      <c r="K92" s="344"/>
      <c r="L92" s="344"/>
      <c r="M92" s="344"/>
    </row>
    <row r="93" spans="1:18" ht="22.5">
      <c r="A93" s="521"/>
      <c r="B93" s="524"/>
      <c r="C93" s="232" t="s">
        <v>971</v>
      </c>
      <c r="D93" s="233" t="s">
        <v>601</v>
      </c>
      <c r="E93" s="233">
        <v>381</v>
      </c>
      <c r="F93" s="273">
        <v>6</v>
      </c>
      <c r="G93" s="288">
        <v>0</v>
      </c>
      <c r="H93" s="229"/>
      <c r="K93" s="344"/>
      <c r="L93" s="344"/>
      <c r="M93" s="344"/>
    </row>
    <row r="94" spans="1:18" ht="22.5">
      <c r="A94" s="521"/>
      <c r="B94" s="524"/>
      <c r="C94" s="232" t="s">
        <v>794</v>
      </c>
      <c r="D94" s="233" t="s">
        <v>601</v>
      </c>
      <c r="E94" s="233">
        <v>387</v>
      </c>
      <c r="F94" s="273">
        <v>9456</v>
      </c>
      <c r="G94" s="288">
        <v>7.43E-3</v>
      </c>
      <c r="H94" s="229"/>
      <c r="K94" s="344"/>
      <c r="L94" s="344"/>
      <c r="M94" s="344"/>
    </row>
    <row r="95" spans="1:18" ht="22.5">
      <c r="A95" s="521"/>
      <c r="B95" s="524"/>
      <c r="C95" s="232" t="s">
        <v>795</v>
      </c>
      <c r="D95" s="233" t="s">
        <v>1170</v>
      </c>
      <c r="E95" s="233">
        <v>393</v>
      </c>
      <c r="F95" s="266">
        <v>18903</v>
      </c>
      <c r="G95" s="288">
        <v>1.486E-2</v>
      </c>
      <c r="H95" s="229"/>
      <c r="K95" s="344"/>
      <c r="L95" s="344"/>
      <c r="M95" s="344"/>
    </row>
    <row r="96" spans="1:18" ht="22.5">
      <c r="A96" s="521"/>
      <c r="B96" s="524"/>
      <c r="C96" s="232" t="s">
        <v>796</v>
      </c>
      <c r="D96" s="233" t="s">
        <v>601</v>
      </c>
      <c r="E96" s="233">
        <v>400</v>
      </c>
      <c r="F96" s="266">
        <v>69</v>
      </c>
      <c r="G96" s="288">
        <v>5.0000000000000002E-5</v>
      </c>
      <c r="H96" s="229"/>
      <c r="K96" s="344"/>
      <c r="L96" s="344"/>
      <c r="M96" s="344"/>
    </row>
    <row r="97" spans="1:18" ht="22.5">
      <c r="A97" s="521"/>
      <c r="B97" s="524"/>
      <c r="C97" s="232" t="s">
        <v>1165</v>
      </c>
      <c r="D97" s="233" t="s">
        <v>601</v>
      </c>
      <c r="E97" s="233">
        <v>417</v>
      </c>
      <c r="F97" s="266">
        <v>29</v>
      </c>
      <c r="G97" s="288">
        <v>2.0000000000000002E-5</v>
      </c>
      <c r="H97" s="229"/>
      <c r="K97" s="344"/>
      <c r="L97" s="344"/>
      <c r="M97" s="344"/>
    </row>
    <row r="98" spans="1:18" ht="21.75">
      <c r="A98" s="521"/>
      <c r="B98" s="524"/>
      <c r="C98" s="232" t="s">
        <v>1166</v>
      </c>
      <c r="D98" s="233" t="s">
        <v>601</v>
      </c>
      <c r="E98" s="233">
        <v>421</v>
      </c>
      <c r="F98" s="266">
        <v>20</v>
      </c>
      <c r="G98" s="288">
        <v>2.0000000000000002E-5</v>
      </c>
      <c r="H98" s="229"/>
      <c r="K98" s="344"/>
      <c r="L98" s="344"/>
      <c r="M98" s="344"/>
    </row>
    <row r="99" spans="1:18" ht="21.75">
      <c r="A99" s="521"/>
      <c r="B99" s="524"/>
      <c r="C99" s="232" t="s">
        <v>1167</v>
      </c>
      <c r="D99" s="233" t="s">
        <v>601</v>
      </c>
      <c r="E99" s="233">
        <v>422</v>
      </c>
      <c r="F99" s="266">
        <v>6</v>
      </c>
      <c r="G99" s="288">
        <v>0</v>
      </c>
      <c r="H99" s="229"/>
      <c r="K99" s="344"/>
      <c r="L99" s="344"/>
      <c r="M99" s="344"/>
    </row>
    <row r="100" spans="1:18" ht="23.25" customHeight="1">
      <c r="A100" s="522"/>
      <c r="B100" s="525"/>
      <c r="C100" s="232" t="s">
        <v>1168</v>
      </c>
      <c r="D100" s="233" t="s">
        <v>601</v>
      </c>
      <c r="E100" s="233">
        <v>423</v>
      </c>
      <c r="F100" s="266">
        <v>21</v>
      </c>
      <c r="G100" s="288" t="s">
        <v>791</v>
      </c>
      <c r="H100" s="229"/>
      <c r="K100" s="344"/>
      <c r="L100" s="344"/>
      <c r="M100" s="344"/>
    </row>
    <row r="101" spans="1:18" s="231" customFormat="1" ht="4.5" customHeight="1">
      <c r="A101" s="234"/>
      <c r="B101" s="242"/>
      <c r="C101" s="236"/>
      <c r="D101" s="237"/>
      <c r="E101" s="237"/>
      <c r="F101" s="268"/>
      <c r="G101" s="289"/>
      <c r="H101" s="229"/>
      <c r="I101" s="230"/>
      <c r="J101" s="346"/>
      <c r="K101" s="344"/>
      <c r="L101" s="344"/>
      <c r="M101" s="344"/>
      <c r="N101" s="346"/>
      <c r="O101" s="346"/>
      <c r="P101" s="346"/>
      <c r="Q101" s="346"/>
      <c r="R101" s="346"/>
    </row>
    <row r="102" spans="1:18" s="222" customFormat="1" ht="27.75" customHeight="1">
      <c r="A102" s="514" t="s">
        <v>627</v>
      </c>
      <c r="B102" s="514"/>
      <c r="C102" s="514"/>
      <c r="D102" s="514"/>
      <c r="E102" s="514"/>
      <c r="F102" s="514"/>
      <c r="G102" s="514"/>
      <c r="H102" s="221"/>
      <c r="J102" s="343"/>
      <c r="K102" s="344"/>
      <c r="L102" s="344"/>
      <c r="M102" s="344"/>
      <c r="N102" s="343"/>
      <c r="O102" s="343"/>
      <c r="P102" s="343"/>
      <c r="Q102" s="343"/>
      <c r="R102" s="343"/>
    </row>
    <row r="103" spans="1:18" s="231" customFormat="1" ht="36" customHeight="1">
      <c r="A103" s="513" t="s">
        <v>1161</v>
      </c>
      <c r="B103" s="513"/>
      <c r="C103" s="513"/>
      <c r="D103" s="513"/>
      <c r="E103" s="513"/>
      <c r="F103" s="513"/>
      <c r="G103" s="513"/>
      <c r="H103" s="229"/>
      <c r="I103" s="230"/>
      <c r="J103" s="346"/>
      <c r="K103" s="344"/>
      <c r="L103" s="344"/>
      <c r="M103" s="344"/>
      <c r="N103" s="346"/>
      <c r="O103" s="346"/>
      <c r="P103" s="346"/>
      <c r="Q103" s="346"/>
      <c r="R103" s="346"/>
    </row>
    <row r="104" spans="1:18" s="231" customFormat="1" ht="24">
      <c r="A104" s="225" t="s">
        <v>578</v>
      </c>
      <c r="B104" s="226" t="s">
        <v>579</v>
      </c>
      <c r="C104" s="227" t="s">
        <v>580</v>
      </c>
      <c r="D104" s="228" t="s">
        <v>581</v>
      </c>
      <c r="E104" s="228" t="s">
        <v>582</v>
      </c>
      <c r="F104" s="267" t="s">
        <v>583</v>
      </c>
      <c r="G104" s="287" t="s">
        <v>584</v>
      </c>
      <c r="H104" s="229"/>
      <c r="I104" s="230"/>
      <c r="J104" s="346"/>
      <c r="K104" s="343"/>
      <c r="L104" s="343"/>
      <c r="M104" s="343"/>
      <c r="N104" s="346"/>
      <c r="O104" s="346"/>
      <c r="P104" s="346"/>
      <c r="Q104" s="346"/>
      <c r="R104" s="346"/>
    </row>
    <row r="105" spans="1:18" s="231" customFormat="1" ht="22.5" customHeight="1">
      <c r="A105" s="520" t="s">
        <v>668</v>
      </c>
      <c r="B105" s="523">
        <v>734332</v>
      </c>
      <c r="C105" s="232" t="s">
        <v>669</v>
      </c>
      <c r="D105" s="233" t="s">
        <v>588</v>
      </c>
      <c r="E105" s="233" t="s">
        <v>818</v>
      </c>
      <c r="F105" s="266">
        <v>131963</v>
      </c>
      <c r="G105" s="288">
        <v>0.1797</v>
      </c>
      <c r="H105" s="229"/>
      <c r="I105" s="230"/>
      <c r="J105" s="346"/>
      <c r="K105" s="346"/>
      <c r="L105" s="346"/>
      <c r="M105" s="346"/>
      <c r="N105" s="346"/>
      <c r="O105" s="346"/>
      <c r="P105" s="346"/>
      <c r="Q105" s="346"/>
      <c r="R105" s="346"/>
    </row>
    <row r="106" spans="1:18" s="231" customFormat="1" ht="22.5">
      <c r="A106" s="521"/>
      <c r="B106" s="524"/>
      <c r="C106" s="232" t="s">
        <v>670</v>
      </c>
      <c r="D106" s="233" t="s">
        <v>585</v>
      </c>
      <c r="E106" s="233" t="s">
        <v>819</v>
      </c>
      <c r="F106" s="266">
        <v>28543</v>
      </c>
      <c r="G106" s="288">
        <v>3.8870000000000002E-2</v>
      </c>
      <c r="H106" s="229"/>
      <c r="I106" s="230"/>
      <c r="J106" s="346"/>
      <c r="K106" s="346"/>
      <c r="L106" s="346"/>
      <c r="M106" s="346"/>
      <c r="N106" s="346"/>
      <c r="O106" s="346"/>
      <c r="P106" s="346"/>
      <c r="Q106" s="346"/>
      <c r="R106" s="346"/>
    </row>
    <row r="107" spans="1:18" s="231" customFormat="1" ht="22.5">
      <c r="A107" s="521"/>
      <c r="B107" s="524"/>
      <c r="C107" s="232" t="s">
        <v>671</v>
      </c>
      <c r="D107" s="233" t="s">
        <v>590</v>
      </c>
      <c r="E107" s="233" t="s">
        <v>804</v>
      </c>
      <c r="F107" s="266">
        <v>266908</v>
      </c>
      <c r="G107" s="288">
        <v>0.36347000000000002</v>
      </c>
      <c r="H107" s="229"/>
      <c r="I107" s="230"/>
      <c r="J107" s="346"/>
      <c r="K107" s="346"/>
      <c r="L107" s="346"/>
      <c r="M107" s="346"/>
      <c r="N107" s="346"/>
      <c r="O107" s="346"/>
      <c r="P107" s="346"/>
      <c r="Q107" s="346"/>
      <c r="R107" s="346"/>
    </row>
    <row r="108" spans="1:18" s="231" customFormat="1" ht="22.5">
      <c r="A108" s="521"/>
      <c r="B108" s="524"/>
      <c r="C108" s="232" t="s">
        <v>672</v>
      </c>
      <c r="D108" s="233" t="s">
        <v>592</v>
      </c>
      <c r="E108" s="233" t="s">
        <v>801</v>
      </c>
      <c r="F108" s="273">
        <v>659</v>
      </c>
      <c r="G108" s="288">
        <v>8.9999999999999998E-4</v>
      </c>
      <c r="H108" s="229"/>
      <c r="I108" s="230"/>
      <c r="J108" s="346"/>
      <c r="K108" s="346"/>
      <c r="L108" s="346"/>
      <c r="M108" s="346"/>
      <c r="N108" s="346"/>
      <c r="O108" s="346"/>
      <c r="P108" s="346"/>
      <c r="Q108" s="346"/>
      <c r="R108" s="346"/>
    </row>
    <row r="109" spans="1:18" s="231" customFormat="1" ht="22.5">
      <c r="A109" s="521"/>
      <c r="B109" s="524"/>
      <c r="C109" s="232" t="s">
        <v>673</v>
      </c>
      <c r="D109" s="233" t="s">
        <v>594</v>
      </c>
      <c r="E109" s="233" t="s">
        <v>820</v>
      </c>
      <c r="F109" s="273">
        <v>529</v>
      </c>
      <c r="G109" s="288">
        <v>7.2000000000000005E-4</v>
      </c>
      <c r="H109" s="229"/>
      <c r="I109" s="230"/>
      <c r="J109" s="346"/>
      <c r="K109" s="346"/>
      <c r="L109" s="346"/>
      <c r="M109" s="346"/>
      <c r="N109" s="346"/>
      <c r="O109" s="346"/>
      <c r="P109" s="346"/>
      <c r="Q109" s="346"/>
      <c r="R109" s="346"/>
    </row>
    <row r="110" spans="1:18" s="231" customFormat="1" ht="22.5">
      <c r="A110" s="521"/>
      <c r="B110" s="524"/>
      <c r="C110" s="232" t="s">
        <v>674</v>
      </c>
      <c r="D110" s="233" t="s">
        <v>601</v>
      </c>
      <c r="E110" s="233" t="s">
        <v>821</v>
      </c>
      <c r="F110" s="273">
        <v>137</v>
      </c>
      <c r="G110" s="288">
        <v>1.9000000000000001E-4</v>
      </c>
      <c r="H110" s="229"/>
      <c r="I110" s="230"/>
      <c r="J110" s="346"/>
      <c r="K110" s="346"/>
      <c r="L110" s="346"/>
      <c r="M110" s="346"/>
      <c r="N110" s="346"/>
      <c r="O110" s="346"/>
      <c r="P110" s="346"/>
      <c r="Q110" s="346"/>
      <c r="R110" s="346"/>
    </row>
    <row r="111" spans="1:18" s="231" customFormat="1" ht="22.5">
      <c r="A111" s="521"/>
      <c r="B111" s="524"/>
      <c r="C111" s="232" t="s">
        <v>675</v>
      </c>
      <c r="D111" s="233" t="s">
        <v>601</v>
      </c>
      <c r="E111" s="233" t="s">
        <v>822</v>
      </c>
      <c r="F111" s="273">
        <v>18</v>
      </c>
      <c r="G111" s="288">
        <v>2.0000000000000002E-5</v>
      </c>
      <c r="H111" s="229"/>
      <c r="I111" s="230"/>
      <c r="J111" s="346"/>
      <c r="K111" s="346"/>
      <c r="L111" s="346"/>
      <c r="M111" s="346"/>
      <c r="N111" s="346"/>
      <c r="O111" s="346"/>
      <c r="P111" s="346"/>
      <c r="Q111" s="346"/>
      <c r="R111" s="346"/>
    </row>
    <row r="112" spans="1:18" s="231" customFormat="1" ht="22.5">
      <c r="A112" s="521"/>
      <c r="B112" s="524"/>
      <c r="C112" s="232" t="s">
        <v>676</v>
      </c>
      <c r="D112" s="233" t="s">
        <v>601</v>
      </c>
      <c r="E112" s="233" t="s">
        <v>823</v>
      </c>
      <c r="F112" s="273">
        <v>30</v>
      </c>
      <c r="G112" s="288">
        <v>4.0000000000000003E-5</v>
      </c>
      <c r="H112" s="229"/>
      <c r="I112" s="230"/>
      <c r="J112" s="346"/>
      <c r="K112" s="346"/>
      <c r="L112" s="346"/>
      <c r="M112" s="346"/>
      <c r="N112" s="346"/>
      <c r="O112" s="346"/>
      <c r="P112" s="346"/>
      <c r="Q112" s="346"/>
      <c r="R112" s="346"/>
    </row>
    <row r="113" spans="1:18" s="231" customFormat="1" ht="22.5">
      <c r="A113" s="521"/>
      <c r="B113" s="524"/>
      <c r="C113" s="232" t="s">
        <v>677</v>
      </c>
      <c r="D113" s="233" t="s">
        <v>595</v>
      </c>
      <c r="E113" s="233" t="s">
        <v>824</v>
      </c>
      <c r="F113" s="266">
        <v>8180</v>
      </c>
      <c r="G113" s="288">
        <v>1.1140000000000001E-2</v>
      </c>
      <c r="H113" s="229"/>
      <c r="I113" s="230"/>
      <c r="J113" s="346"/>
      <c r="K113" s="346"/>
      <c r="L113" s="346"/>
      <c r="M113" s="346"/>
      <c r="N113" s="346"/>
      <c r="O113" s="346"/>
      <c r="P113" s="346"/>
      <c r="Q113" s="346"/>
      <c r="R113" s="346"/>
    </row>
    <row r="114" spans="1:18" s="231" customFormat="1" ht="22.5">
      <c r="A114" s="521"/>
      <c r="B114" s="524"/>
      <c r="C114" s="232" t="s">
        <v>678</v>
      </c>
      <c r="D114" s="233" t="s">
        <v>600</v>
      </c>
      <c r="E114" s="233" t="s">
        <v>825</v>
      </c>
      <c r="F114" s="266">
        <v>1171</v>
      </c>
      <c r="G114" s="288">
        <v>1.5900000000000001E-3</v>
      </c>
      <c r="H114" s="229"/>
      <c r="I114" s="230"/>
      <c r="J114" s="346"/>
      <c r="K114" s="346"/>
      <c r="L114" s="346"/>
      <c r="M114" s="346"/>
      <c r="N114" s="346"/>
      <c r="O114" s="346"/>
      <c r="P114" s="346"/>
      <c r="Q114" s="346"/>
      <c r="R114" s="346"/>
    </row>
    <row r="115" spans="1:18" s="231" customFormat="1" ht="22.5">
      <c r="A115" s="521"/>
      <c r="B115" s="524"/>
      <c r="C115" s="232" t="s">
        <v>811</v>
      </c>
      <c r="D115" s="233" t="s">
        <v>598</v>
      </c>
      <c r="E115" s="233" t="s">
        <v>826</v>
      </c>
      <c r="F115" s="266">
        <v>2457</v>
      </c>
      <c r="G115" s="288">
        <v>3.3500000000000001E-3</v>
      </c>
      <c r="H115" s="229"/>
      <c r="I115" s="230"/>
      <c r="J115" s="346"/>
      <c r="K115" s="346"/>
      <c r="L115" s="346"/>
      <c r="M115" s="346"/>
      <c r="N115" s="346"/>
      <c r="O115" s="346"/>
      <c r="P115" s="346"/>
      <c r="Q115" s="346"/>
      <c r="R115" s="346"/>
    </row>
    <row r="116" spans="1:18" ht="33.75">
      <c r="A116" s="521"/>
      <c r="B116" s="524"/>
      <c r="C116" s="232" t="s">
        <v>679</v>
      </c>
      <c r="D116" s="233" t="s">
        <v>601</v>
      </c>
      <c r="E116" s="233" t="s">
        <v>827</v>
      </c>
      <c r="F116" s="273">
        <v>88</v>
      </c>
      <c r="G116" s="288">
        <v>1.2E-4</v>
      </c>
      <c r="H116" s="229"/>
    </row>
    <row r="117" spans="1:18" ht="22.5">
      <c r="A117" s="521"/>
      <c r="B117" s="524"/>
      <c r="C117" s="232" t="s">
        <v>680</v>
      </c>
      <c r="D117" s="233" t="s">
        <v>601</v>
      </c>
      <c r="E117" s="233" t="s">
        <v>828</v>
      </c>
      <c r="F117" s="273">
        <v>83</v>
      </c>
      <c r="G117" s="288">
        <v>1.1E-4</v>
      </c>
      <c r="H117" s="229"/>
    </row>
    <row r="118" spans="1:18" ht="22.5">
      <c r="A118" s="521"/>
      <c r="B118" s="524"/>
      <c r="C118" s="232" t="s">
        <v>681</v>
      </c>
      <c r="D118" s="233" t="s">
        <v>607</v>
      </c>
      <c r="E118" s="233" t="s">
        <v>830</v>
      </c>
      <c r="F118" s="273">
        <v>429</v>
      </c>
      <c r="G118" s="288">
        <v>5.8E-4</v>
      </c>
      <c r="H118" s="229"/>
    </row>
    <row r="119" spans="1:18" ht="22.5">
      <c r="A119" s="521"/>
      <c r="B119" s="524"/>
      <c r="C119" s="232" t="s">
        <v>682</v>
      </c>
      <c r="D119" s="233" t="s">
        <v>601</v>
      </c>
      <c r="E119" s="233" t="s">
        <v>831</v>
      </c>
      <c r="F119" s="266">
        <v>1884</v>
      </c>
      <c r="G119" s="288">
        <v>2.5699999999999998E-3</v>
      </c>
      <c r="H119" s="229"/>
    </row>
    <row r="120" spans="1:18" ht="22.5">
      <c r="A120" s="521"/>
      <c r="B120" s="524"/>
      <c r="C120" s="232" t="s">
        <v>683</v>
      </c>
      <c r="D120" s="233" t="s">
        <v>601</v>
      </c>
      <c r="E120" s="233" t="s">
        <v>832</v>
      </c>
      <c r="F120" s="273">
        <v>24</v>
      </c>
      <c r="G120" s="288">
        <v>3.0000000000000001E-5</v>
      </c>
      <c r="H120" s="229"/>
    </row>
    <row r="121" spans="1:18" ht="22.5">
      <c r="A121" s="521"/>
      <c r="B121" s="524"/>
      <c r="C121" s="232" t="s">
        <v>947</v>
      </c>
      <c r="D121" s="233" t="s">
        <v>602</v>
      </c>
      <c r="E121" s="233" t="s">
        <v>833</v>
      </c>
      <c r="F121" s="273">
        <v>29</v>
      </c>
      <c r="G121" s="288">
        <v>4.0000000000000003E-5</v>
      </c>
      <c r="H121" s="229"/>
    </row>
    <row r="122" spans="1:18" ht="22.5">
      <c r="A122" s="521"/>
      <c r="B122" s="524"/>
      <c r="C122" s="232" t="s">
        <v>684</v>
      </c>
      <c r="D122" s="233" t="s">
        <v>601</v>
      </c>
      <c r="E122" s="233" t="s">
        <v>834</v>
      </c>
      <c r="F122" s="273">
        <v>29</v>
      </c>
      <c r="G122" s="288">
        <v>4.0000000000000003E-5</v>
      </c>
      <c r="H122" s="229"/>
    </row>
    <row r="123" spans="1:18" ht="22.5">
      <c r="A123" s="521"/>
      <c r="B123" s="524"/>
      <c r="C123" s="232" t="s">
        <v>685</v>
      </c>
      <c r="D123" s="233" t="s">
        <v>601</v>
      </c>
      <c r="E123" s="233" t="s">
        <v>835</v>
      </c>
      <c r="F123" s="273">
        <v>1050</v>
      </c>
      <c r="G123" s="288">
        <v>1.4300000000000001E-3</v>
      </c>
      <c r="H123" s="229"/>
    </row>
    <row r="124" spans="1:18" ht="22.5">
      <c r="A124" s="521"/>
      <c r="B124" s="524"/>
      <c r="C124" s="232" t="s">
        <v>686</v>
      </c>
      <c r="D124" s="233" t="s">
        <v>601</v>
      </c>
      <c r="E124" s="233" t="s">
        <v>836</v>
      </c>
      <c r="F124" s="266">
        <v>1272</v>
      </c>
      <c r="G124" s="288">
        <v>1.73E-3</v>
      </c>
      <c r="H124" s="229"/>
    </row>
    <row r="125" spans="1:18" ht="23.25" customHeight="1">
      <c r="A125" s="521"/>
      <c r="B125" s="524"/>
      <c r="C125" s="232" t="s">
        <v>687</v>
      </c>
      <c r="D125" s="233" t="s">
        <v>601</v>
      </c>
      <c r="E125" s="233" t="s">
        <v>838</v>
      </c>
      <c r="F125" s="266">
        <v>544</v>
      </c>
      <c r="G125" s="288">
        <v>7.3999999999999999E-4</v>
      </c>
      <c r="H125" s="229"/>
    </row>
    <row r="126" spans="1:18" ht="27.75" customHeight="1">
      <c r="A126" s="521"/>
      <c r="B126" s="524"/>
      <c r="C126" s="232" t="s">
        <v>688</v>
      </c>
      <c r="D126" s="233" t="s">
        <v>601</v>
      </c>
      <c r="E126" s="233" t="s">
        <v>839</v>
      </c>
      <c r="F126" s="273">
        <v>28</v>
      </c>
      <c r="G126" s="288">
        <v>4.0000000000000003E-5</v>
      </c>
      <c r="H126" s="229"/>
    </row>
    <row r="127" spans="1:18" ht="24" customHeight="1">
      <c r="A127" s="521"/>
      <c r="B127" s="524"/>
      <c r="C127" s="232" t="s">
        <v>689</v>
      </c>
      <c r="D127" s="233" t="s">
        <v>601</v>
      </c>
      <c r="E127" s="233" t="s">
        <v>840</v>
      </c>
      <c r="F127" s="273">
        <v>61</v>
      </c>
      <c r="G127" s="288">
        <v>8.0000000000000007E-5</v>
      </c>
      <c r="H127" s="229"/>
    </row>
    <row r="128" spans="1:18" ht="22.5">
      <c r="A128" s="521"/>
      <c r="B128" s="524"/>
      <c r="C128" s="232" t="s">
        <v>948</v>
      </c>
      <c r="D128" s="233" t="s">
        <v>601</v>
      </c>
      <c r="E128" s="233" t="s">
        <v>841</v>
      </c>
      <c r="F128" s="273">
        <v>623</v>
      </c>
      <c r="G128" s="288">
        <v>8.4999999999999995E-4</v>
      </c>
      <c r="H128" s="229"/>
    </row>
    <row r="129" spans="1:13" ht="34.5" customHeight="1">
      <c r="A129" s="521"/>
      <c r="B129" s="524"/>
      <c r="C129" s="232" t="s">
        <v>949</v>
      </c>
      <c r="D129" s="233" t="s">
        <v>601</v>
      </c>
      <c r="E129" s="233" t="s">
        <v>842</v>
      </c>
      <c r="F129" s="273">
        <v>824</v>
      </c>
      <c r="G129" s="288">
        <v>1.1199999999999999E-3</v>
      </c>
      <c r="H129" s="229"/>
    </row>
    <row r="130" spans="1:13" ht="22.5">
      <c r="A130" s="521"/>
      <c r="B130" s="524"/>
      <c r="C130" s="232" t="s">
        <v>690</v>
      </c>
      <c r="D130" s="233" t="s">
        <v>601</v>
      </c>
      <c r="E130" s="233" t="s">
        <v>843</v>
      </c>
      <c r="F130" s="273">
        <v>92</v>
      </c>
      <c r="G130" s="288">
        <v>1.2999999999999999E-4</v>
      </c>
      <c r="H130" s="229"/>
    </row>
    <row r="131" spans="1:13" ht="31.5" customHeight="1">
      <c r="A131" s="521"/>
      <c r="B131" s="524"/>
      <c r="C131" s="232" t="s">
        <v>950</v>
      </c>
      <c r="D131" s="233" t="s">
        <v>601</v>
      </c>
      <c r="E131" s="233" t="s">
        <v>844</v>
      </c>
      <c r="F131" s="266">
        <v>18243</v>
      </c>
      <c r="G131" s="288">
        <v>2.4840000000000001E-2</v>
      </c>
      <c r="H131" s="229"/>
    </row>
    <row r="132" spans="1:13" ht="27.75" customHeight="1">
      <c r="A132" s="521"/>
      <c r="B132" s="524"/>
      <c r="C132" s="232" t="s">
        <v>691</v>
      </c>
      <c r="D132" s="233" t="s">
        <v>601</v>
      </c>
      <c r="E132" s="233" t="s">
        <v>845</v>
      </c>
      <c r="F132" s="273">
        <v>43</v>
      </c>
      <c r="G132" s="288">
        <v>6.0000000000000002E-5</v>
      </c>
      <c r="H132" s="229"/>
    </row>
    <row r="133" spans="1:13" ht="22.5">
      <c r="A133" s="521"/>
      <c r="B133" s="524"/>
      <c r="C133" s="232" t="s">
        <v>692</v>
      </c>
      <c r="D133" s="233" t="s">
        <v>601</v>
      </c>
      <c r="E133" s="233" t="s">
        <v>846</v>
      </c>
      <c r="F133" s="273">
        <v>452</v>
      </c>
      <c r="G133" s="288">
        <v>6.2E-4</v>
      </c>
      <c r="H133" s="229"/>
    </row>
    <row r="134" spans="1:13" ht="33.75">
      <c r="A134" s="521"/>
      <c r="B134" s="524"/>
      <c r="C134" s="232" t="s">
        <v>693</v>
      </c>
      <c r="D134" s="233" t="s">
        <v>606</v>
      </c>
      <c r="E134" s="233" t="s">
        <v>847</v>
      </c>
      <c r="F134" s="273">
        <v>594</v>
      </c>
      <c r="G134" s="288">
        <v>8.0999999999999996E-4</v>
      </c>
      <c r="H134" s="229"/>
      <c r="K134" s="344"/>
      <c r="L134" s="344"/>
      <c r="M134" s="344"/>
    </row>
    <row r="135" spans="1:13" ht="31.5" customHeight="1">
      <c r="A135" s="521"/>
      <c r="B135" s="524"/>
      <c r="C135" s="232" t="s">
        <v>694</v>
      </c>
      <c r="D135" s="233" t="s">
        <v>1187</v>
      </c>
      <c r="E135" s="233" t="s">
        <v>695</v>
      </c>
      <c r="F135" s="273">
        <v>391</v>
      </c>
      <c r="G135" s="288">
        <v>5.2999999999999998E-4</v>
      </c>
      <c r="H135" s="229"/>
    </row>
    <row r="136" spans="1:13" ht="28.5" customHeight="1">
      <c r="A136" s="521"/>
      <c r="B136" s="524"/>
      <c r="C136" s="232" t="s">
        <v>812</v>
      </c>
      <c r="D136" s="233" t="s">
        <v>592</v>
      </c>
      <c r="E136" s="233" t="s">
        <v>696</v>
      </c>
      <c r="F136" s="266">
        <v>1378</v>
      </c>
      <c r="G136" s="288">
        <v>1.8799999999999999E-3</v>
      </c>
      <c r="H136" s="229"/>
    </row>
    <row r="137" spans="1:13" ht="29.25" customHeight="1">
      <c r="A137" s="521"/>
      <c r="B137" s="524"/>
      <c r="C137" s="232" t="s">
        <v>697</v>
      </c>
      <c r="D137" s="233" t="s">
        <v>601</v>
      </c>
      <c r="E137" s="233" t="s">
        <v>698</v>
      </c>
      <c r="F137" s="266">
        <v>9621</v>
      </c>
      <c r="G137" s="288">
        <v>1.3100000000000001E-2</v>
      </c>
      <c r="H137" s="229"/>
    </row>
    <row r="138" spans="1:13" ht="27.75" customHeight="1">
      <c r="A138" s="521"/>
      <c r="B138" s="524"/>
      <c r="C138" s="232" t="s">
        <v>699</v>
      </c>
      <c r="D138" s="233" t="s">
        <v>604</v>
      </c>
      <c r="E138" s="233" t="s">
        <v>700</v>
      </c>
      <c r="F138" s="273">
        <v>306</v>
      </c>
      <c r="G138" s="288">
        <v>4.2000000000000002E-4</v>
      </c>
      <c r="H138" s="229"/>
    </row>
    <row r="139" spans="1:13" ht="29.25" customHeight="1">
      <c r="A139" s="521"/>
      <c r="B139" s="524"/>
      <c r="C139" s="232" t="s">
        <v>813</v>
      </c>
      <c r="D139" s="233" t="s">
        <v>601</v>
      </c>
      <c r="E139" s="233" t="s">
        <v>848</v>
      </c>
      <c r="F139" s="273">
        <v>2165</v>
      </c>
      <c r="G139" s="288">
        <v>2.9499999999999999E-3</v>
      </c>
      <c r="H139" s="229"/>
    </row>
    <row r="140" spans="1:13" ht="22.5">
      <c r="A140" s="521"/>
      <c r="B140" s="524"/>
      <c r="C140" s="232" t="s">
        <v>814</v>
      </c>
      <c r="D140" s="233" t="s">
        <v>601</v>
      </c>
      <c r="E140" s="233" t="s">
        <v>849</v>
      </c>
      <c r="F140" s="266">
        <v>19548</v>
      </c>
      <c r="G140" s="288">
        <v>2.6620000000000001E-2</v>
      </c>
      <c r="H140" s="229"/>
    </row>
    <row r="141" spans="1:13" ht="42.75" customHeight="1">
      <c r="A141" s="521"/>
      <c r="B141" s="524"/>
      <c r="C141" s="232" t="s">
        <v>816</v>
      </c>
      <c r="D141" s="233" t="s">
        <v>601</v>
      </c>
      <c r="E141" s="233" t="s">
        <v>850</v>
      </c>
      <c r="F141" s="266">
        <v>2425</v>
      </c>
      <c r="G141" s="288">
        <v>3.3E-3</v>
      </c>
      <c r="H141" s="229"/>
    </row>
    <row r="142" spans="1:13" ht="29.25" customHeight="1">
      <c r="A142" s="521"/>
      <c r="B142" s="524"/>
      <c r="C142" s="232" t="s">
        <v>815</v>
      </c>
      <c r="D142" s="233" t="s">
        <v>601</v>
      </c>
      <c r="E142" s="233" t="s">
        <v>851</v>
      </c>
      <c r="F142" s="266">
        <v>847</v>
      </c>
      <c r="G142" s="288">
        <v>1.15E-3</v>
      </c>
      <c r="H142" s="229"/>
      <c r="I142" s="224"/>
    </row>
    <row r="143" spans="1:13" ht="25.5" customHeight="1">
      <c r="A143" s="521"/>
      <c r="B143" s="524"/>
      <c r="C143" s="232" t="s">
        <v>817</v>
      </c>
      <c r="D143" s="233" t="s">
        <v>601</v>
      </c>
      <c r="E143" s="233">
        <v>401</v>
      </c>
      <c r="F143" s="266">
        <v>30</v>
      </c>
      <c r="G143" s="288">
        <v>4.0000000000000003E-5</v>
      </c>
      <c r="H143" s="229"/>
      <c r="I143" s="224"/>
    </row>
    <row r="144" spans="1:13" ht="24" customHeight="1">
      <c r="A144" s="521"/>
      <c r="B144" s="524"/>
      <c r="C144" s="232" t="s">
        <v>1169</v>
      </c>
      <c r="D144" s="233" t="s">
        <v>1170</v>
      </c>
      <c r="E144" s="233">
        <v>409</v>
      </c>
      <c r="F144" s="266">
        <v>2379</v>
      </c>
      <c r="G144" s="288">
        <v>3.2399999999999998E-3</v>
      </c>
      <c r="H144" s="229"/>
      <c r="I144" s="224"/>
    </row>
    <row r="145" spans="1:18" ht="22.5">
      <c r="A145" s="521"/>
      <c r="B145" s="524"/>
      <c r="C145" s="232" t="s">
        <v>1171</v>
      </c>
      <c r="D145" s="233" t="s">
        <v>601</v>
      </c>
      <c r="E145" s="233">
        <v>412</v>
      </c>
      <c r="F145" s="266">
        <v>8</v>
      </c>
      <c r="G145" s="288">
        <v>1.0000000000000001E-5</v>
      </c>
      <c r="H145" s="229"/>
      <c r="I145" s="224"/>
    </row>
    <row r="146" spans="1:18" ht="21.75">
      <c r="A146" s="521"/>
      <c r="B146" s="524"/>
      <c r="C146" s="232" t="s">
        <v>1172</v>
      </c>
      <c r="D146" s="233" t="s">
        <v>601</v>
      </c>
      <c r="E146" s="233">
        <v>413</v>
      </c>
      <c r="F146" s="266">
        <v>3074</v>
      </c>
      <c r="G146" s="288">
        <v>4.1900000000000001E-3</v>
      </c>
      <c r="H146" s="229"/>
      <c r="I146" s="224"/>
    </row>
    <row r="147" spans="1:18" ht="22.5">
      <c r="A147" s="521"/>
      <c r="B147" s="524"/>
      <c r="C147" s="232" t="s">
        <v>1173</v>
      </c>
      <c r="D147" s="233" t="s">
        <v>601</v>
      </c>
      <c r="E147" s="233">
        <v>415</v>
      </c>
      <c r="F147" s="266">
        <v>17521</v>
      </c>
      <c r="G147" s="288">
        <v>2.3859999999999999E-2</v>
      </c>
      <c r="H147" s="229"/>
      <c r="I147" s="224"/>
    </row>
    <row r="148" spans="1:18" ht="24" customHeight="1">
      <c r="A148" s="521"/>
      <c r="B148" s="524"/>
      <c r="C148" s="293" t="s">
        <v>1174</v>
      </c>
      <c r="D148" s="233" t="s">
        <v>601</v>
      </c>
      <c r="E148" s="233">
        <v>419</v>
      </c>
      <c r="F148" s="266">
        <v>9</v>
      </c>
      <c r="G148" s="288">
        <v>1.001E-2</v>
      </c>
      <c r="H148" s="229"/>
      <c r="I148" s="224"/>
    </row>
    <row r="149" spans="1:18" ht="26.25" customHeight="1">
      <c r="A149" s="522"/>
      <c r="B149" s="525"/>
      <c r="C149" s="232" t="s">
        <v>1175</v>
      </c>
      <c r="D149" s="233" t="s">
        <v>601</v>
      </c>
      <c r="E149" s="233">
        <v>427</v>
      </c>
      <c r="F149" s="273">
        <v>46</v>
      </c>
      <c r="G149" s="288">
        <v>6.0000000000000002E-5</v>
      </c>
      <c r="H149" s="229"/>
    </row>
    <row r="150" spans="1:18">
      <c r="A150" s="234"/>
      <c r="B150" s="242"/>
      <c r="C150" s="236"/>
      <c r="D150" s="237"/>
      <c r="E150" s="237"/>
      <c r="F150" s="268"/>
      <c r="G150" s="289"/>
      <c r="H150" s="229"/>
    </row>
    <row r="151" spans="1:18" s="222" customFormat="1" ht="30" customHeight="1">
      <c r="A151" s="514" t="s">
        <v>627</v>
      </c>
      <c r="B151" s="514"/>
      <c r="C151" s="514"/>
      <c r="D151" s="514"/>
      <c r="E151" s="514"/>
      <c r="F151" s="514"/>
      <c r="G151" s="514"/>
      <c r="H151" s="221"/>
      <c r="J151" s="343"/>
      <c r="K151" s="346"/>
      <c r="L151" s="346"/>
      <c r="M151" s="346"/>
      <c r="N151" s="343"/>
      <c r="O151" s="343"/>
      <c r="P151" s="343"/>
      <c r="Q151" s="343"/>
      <c r="R151" s="343"/>
    </row>
    <row r="152" spans="1:18" ht="32.25" customHeight="1">
      <c r="A152" s="513" t="s">
        <v>1161</v>
      </c>
      <c r="B152" s="513"/>
      <c r="C152" s="513"/>
      <c r="D152" s="513"/>
      <c r="E152" s="513"/>
      <c r="F152" s="513"/>
      <c r="G152" s="513"/>
      <c r="H152" s="229"/>
    </row>
    <row r="153" spans="1:18" ht="33" customHeight="1">
      <c r="A153" s="225" t="s">
        <v>578</v>
      </c>
      <c r="B153" s="226" t="s">
        <v>579</v>
      </c>
      <c r="C153" s="227" t="s">
        <v>580</v>
      </c>
      <c r="D153" s="228" t="s">
        <v>581</v>
      </c>
      <c r="E153" s="228" t="s">
        <v>582</v>
      </c>
      <c r="F153" s="267" t="s">
        <v>583</v>
      </c>
      <c r="G153" s="287" t="s">
        <v>584</v>
      </c>
      <c r="H153" s="229"/>
      <c r="K153" s="343"/>
      <c r="L153" s="343"/>
      <c r="M153" s="343"/>
    </row>
    <row r="154" spans="1:18" ht="22.5" customHeight="1">
      <c r="A154" s="520" t="s">
        <v>701</v>
      </c>
      <c r="B154" s="526">
        <v>146423</v>
      </c>
      <c r="C154" s="232" t="s">
        <v>702</v>
      </c>
      <c r="D154" s="233" t="s">
        <v>585</v>
      </c>
      <c r="E154" s="233" t="s">
        <v>856</v>
      </c>
      <c r="F154" s="266">
        <v>26345</v>
      </c>
      <c r="G154" s="288">
        <v>179.92</v>
      </c>
      <c r="H154" s="229"/>
    </row>
    <row r="155" spans="1:18" ht="22.5">
      <c r="A155" s="521"/>
      <c r="B155" s="527"/>
      <c r="C155" s="232" t="s">
        <v>703</v>
      </c>
      <c r="D155" s="233" t="s">
        <v>588</v>
      </c>
      <c r="E155" s="233" t="s">
        <v>857</v>
      </c>
      <c r="F155" s="266">
        <v>20196</v>
      </c>
      <c r="G155" s="288">
        <v>0.13793</v>
      </c>
      <c r="H155" s="229"/>
    </row>
    <row r="156" spans="1:18" ht="22.5">
      <c r="A156" s="521"/>
      <c r="B156" s="527"/>
      <c r="C156" s="232" t="s">
        <v>704</v>
      </c>
      <c r="D156" s="233" t="s">
        <v>590</v>
      </c>
      <c r="E156" s="233" t="s">
        <v>852</v>
      </c>
      <c r="F156" s="266">
        <v>70038</v>
      </c>
      <c r="G156" s="288">
        <v>0.47832999999999998</v>
      </c>
      <c r="H156" s="229"/>
    </row>
    <row r="157" spans="1:18" ht="22.5">
      <c r="A157" s="521"/>
      <c r="B157" s="527"/>
      <c r="C157" s="232" t="s">
        <v>853</v>
      </c>
      <c r="D157" s="233" t="s">
        <v>594</v>
      </c>
      <c r="E157" s="233" t="s">
        <v>858</v>
      </c>
      <c r="F157" s="273">
        <v>718</v>
      </c>
      <c r="G157" s="288">
        <v>4.8999999999999998E-3</v>
      </c>
      <c r="H157" s="229"/>
    </row>
    <row r="158" spans="1:18" ht="22.5">
      <c r="A158" s="521"/>
      <c r="B158" s="527"/>
      <c r="C158" s="232" t="s">
        <v>705</v>
      </c>
      <c r="D158" s="233" t="s">
        <v>601</v>
      </c>
      <c r="E158" s="233" t="s">
        <v>859</v>
      </c>
      <c r="F158" s="273">
        <v>160</v>
      </c>
      <c r="G158" s="288">
        <v>1.09E-3</v>
      </c>
      <c r="H158" s="229"/>
    </row>
    <row r="159" spans="1:18" ht="22.5">
      <c r="A159" s="521"/>
      <c r="B159" s="527"/>
      <c r="C159" s="232" t="s">
        <v>706</v>
      </c>
      <c r="D159" s="233" t="s">
        <v>595</v>
      </c>
      <c r="E159" s="233" t="s">
        <v>860</v>
      </c>
      <c r="F159" s="266">
        <v>19200</v>
      </c>
      <c r="G159" s="288">
        <v>0.13113</v>
      </c>
      <c r="H159" s="229"/>
    </row>
    <row r="160" spans="1:18" ht="22.5">
      <c r="A160" s="521"/>
      <c r="B160" s="527"/>
      <c r="C160" s="232" t="s">
        <v>707</v>
      </c>
      <c r="D160" s="233" t="s">
        <v>600</v>
      </c>
      <c r="E160" s="233" t="s">
        <v>861</v>
      </c>
      <c r="F160" s="273">
        <v>28</v>
      </c>
      <c r="G160" s="288">
        <v>1.9000000000000001E-4</v>
      </c>
      <c r="H160" s="229"/>
    </row>
    <row r="161" spans="1:8" ht="22.5">
      <c r="A161" s="521"/>
      <c r="B161" s="527"/>
      <c r="C161" s="232" t="s">
        <v>854</v>
      </c>
      <c r="D161" s="233" t="s">
        <v>606</v>
      </c>
      <c r="E161" s="233" t="s">
        <v>862</v>
      </c>
      <c r="F161" s="273">
        <v>49</v>
      </c>
      <c r="G161" s="288">
        <v>3.3E-4</v>
      </c>
      <c r="H161" s="229"/>
    </row>
    <row r="162" spans="1:8" ht="44.25">
      <c r="A162" s="521"/>
      <c r="B162" s="527"/>
      <c r="C162" s="232" t="s">
        <v>951</v>
      </c>
      <c r="D162" s="233" t="s">
        <v>601</v>
      </c>
      <c r="E162" s="233" t="s">
        <v>708</v>
      </c>
      <c r="F162" s="273">
        <v>41</v>
      </c>
      <c r="G162" s="288">
        <v>2.7999999999999998E-4</v>
      </c>
      <c r="H162" s="229"/>
    </row>
    <row r="163" spans="1:8" ht="22.5">
      <c r="A163" s="521"/>
      <c r="B163" s="527"/>
      <c r="C163" s="232" t="s">
        <v>855</v>
      </c>
      <c r="D163" s="233" t="s">
        <v>601</v>
      </c>
      <c r="E163" s="233">
        <v>404</v>
      </c>
      <c r="F163" s="273">
        <v>237</v>
      </c>
      <c r="G163" s="288">
        <v>0.16200000000000001</v>
      </c>
      <c r="H163" s="229"/>
    </row>
    <row r="164" spans="1:8" ht="22.5">
      <c r="A164" s="521"/>
      <c r="B164" s="527"/>
      <c r="C164" s="232" t="s">
        <v>1176</v>
      </c>
      <c r="D164" s="233" t="s">
        <v>1170</v>
      </c>
      <c r="E164" s="233">
        <v>408</v>
      </c>
      <c r="F164" s="273">
        <v>149</v>
      </c>
      <c r="G164" s="288">
        <v>1.0200000000000001E-3</v>
      </c>
      <c r="H164" s="229"/>
    </row>
    <row r="165" spans="1:8" ht="22.5">
      <c r="A165" s="521"/>
      <c r="B165" s="527"/>
      <c r="C165" s="232" t="s">
        <v>1177</v>
      </c>
      <c r="D165" s="233" t="s">
        <v>592</v>
      </c>
      <c r="E165" s="233">
        <v>410</v>
      </c>
      <c r="F165" s="273">
        <v>113</v>
      </c>
      <c r="G165" s="288">
        <v>7.6999999999999996E-4</v>
      </c>
      <c r="H165" s="229"/>
    </row>
    <row r="166" spans="1:8" ht="22.5">
      <c r="A166" s="522"/>
      <c r="B166" s="528"/>
      <c r="C166" s="232" t="s">
        <v>1178</v>
      </c>
      <c r="D166" s="233" t="s">
        <v>601</v>
      </c>
      <c r="E166" s="233">
        <v>418</v>
      </c>
      <c r="F166" s="273">
        <v>31</v>
      </c>
      <c r="G166" s="288">
        <v>2.1000000000000001E-4</v>
      </c>
      <c r="H166" s="229"/>
    </row>
    <row r="167" spans="1:8" ht="33.75">
      <c r="A167" s="529" t="s">
        <v>709</v>
      </c>
      <c r="B167" s="530">
        <v>29467</v>
      </c>
      <c r="C167" s="232" t="s">
        <v>864</v>
      </c>
      <c r="D167" s="233" t="s">
        <v>588</v>
      </c>
      <c r="E167" s="233" t="s">
        <v>866</v>
      </c>
      <c r="F167" s="266">
        <v>7604</v>
      </c>
      <c r="G167" s="288">
        <v>0.25805</v>
      </c>
      <c r="H167" s="229"/>
    </row>
    <row r="168" spans="1:8" ht="22.5">
      <c r="A168" s="529"/>
      <c r="B168" s="530"/>
      <c r="C168" s="232" t="s">
        <v>710</v>
      </c>
      <c r="D168" s="233" t="s">
        <v>585</v>
      </c>
      <c r="E168" s="233" t="s">
        <v>809</v>
      </c>
      <c r="F168" s="266">
        <v>1950</v>
      </c>
      <c r="G168" s="288">
        <v>6.6180000000000003E-2</v>
      </c>
      <c r="H168" s="229"/>
    </row>
    <row r="169" spans="1:8" ht="22.5">
      <c r="A169" s="529"/>
      <c r="B169" s="530"/>
      <c r="C169" s="232" t="s">
        <v>711</v>
      </c>
      <c r="D169" s="233" t="s">
        <v>590</v>
      </c>
      <c r="E169" s="233" t="s">
        <v>867</v>
      </c>
      <c r="F169" s="266">
        <v>12997</v>
      </c>
      <c r="G169" s="288">
        <v>0.44107000000000002</v>
      </c>
      <c r="H169" s="229"/>
    </row>
    <row r="170" spans="1:8" ht="24.75" customHeight="1">
      <c r="A170" s="529"/>
      <c r="B170" s="530"/>
      <c r="C170" s="232" t="s">
        <v>712</v>
      </c>
      <c r="D170" s="233" t="s">
        <v>592</v>
      </c>
      <c r="E170" s="233" t="s">
        <v>868</v>
      </c>
      <c r="F170" s="273">
        <v>114</v>
      </c>
      <c r="G170" s="288">
        <v>3.8700000000000002E-3</v>
      </c>
      <c r="H170" s="229"/>
    </row>
    <row r="171" spans="1:8" ht="22.5">
      <c r="A171" s="529"/>
      <c r="B171" s="530"/>
      <c r="C171" s="232" t="s">
        <v>713</v>
      </c>
      <c r="D171" s="233" t="s">
        <v>594</v>
      </c>
      <c r="E171" s="233" t="s">
        <v>869</v>
      </c>
      <c r="F171" s="273">
        <v>6</v>
      </c>
      <c r="G171" s="288">
        <v>2.0000000000000001E-4</v>
      </c>
      <c r="H171" s="229"/>
    </row>
    <row r="172" spans="1:8" ht="22.5">
      <c r="A172" s="529"/>
      <c r="B172" s="530"/>
      <c r="C172" s="232" t="s">
        <v>714</v>
      </c>
      <c r="D172" s="233" t="s">
        <v>595</v>
      </c>
      <c r="E172" s="233" t="s">
        <v>870</v>
      </c>
      <c r="F172" s="273">
        <v>694</v>
      </c>
      <c r="G172" s="288">
        <v>2.3550000000000001E-2</v>
      </c>
      <c r="H172" s="229"/>
    </row>
    <row r="173" spans="1:8" ht="22.5">
      <c r="A173" s="529"/>
      <c r="B173" s="530"/>
      <c r="C173" s="232" t="s">
        <v>715</v>
      </c>
      <c r="D173" s="233" t="s">
        <v>601</v>
      </c>
      <c r="E173" s="233" t="s">
        <v>716</v>
      </c>
      <c r="F173" s="273">
        <v>18</v>
      </c>
      <c r="G173" s="288">
        <v>6.0999999999999997E-4</v>
      </c>
      <c r="H173" s="229"/>
    </row>
    <row r="174" spans="1:8" ht="22.5">
      <c r="A174" s="529"/>
      <c r="B174" s="530"/>
      <c r="C174" s="232" t="s">
        <v>952</v>
      </c>
      <c r="D174" s="233" t="s">
        <v>601</v>
      </c>
      <c r="E174" s="233" t="s">
        <v>871</v>
      </c>
      <c r="F174" s="273">
        <v>716</v>
      </c>
      <c r="G174" s="288">
        <v>2.4299999999999999E-2</v>
      </c>
      <c r="H174" s="229"/>
    </row>
    <row r="175" spans="1:8" ht="29.25" customHeight="1">
      <c r="A175" s="529"/>
      <c r="B175" s="530"/>
      <c r="C175" s="232" t="s">
        <v>865</v>
      </c>
      <c r="D175" s="233" t="s">
        <v>601</v>
      </c>
      <c r="E175" s="233" t="s">
        <v>872</v>
      </c>
      <c r="F175" s="273">
        <v>128</v>
      </c>
      <c r="G175" s="288">
        <v>4.3400000000000001E-3</v>
      </c>
      <c r="H175" s="229"/>
    </row>
    <row r="176" spans="1:8" ht="28.5" customHeight="1">
      <c r="A176" s="520" t="s">
        <v>717</v>
      </c>
      <c r="B176" s="523">
        <v>20954</v>
      </c>
      <c r="C176" s="232" t="s">
        <v>718</v>
      </c>
      <c r="D176" s="233" t="s">
        <v>588</v>
      </c>
      <c r="E176" s="233" t="s">
        <v>788</v>
      </c>
      <c r="F176" s="266">
        <v>5519</v>
      </c>
      <c r="G176" s="288">
        <v>0.26339000000000001</v>
      </c>
      <c r="H176" s="229"/>
    </row>
    <row r="177" spans="1:8" ht="22.5">
      <c r="A177" s="521"/>
      <c r="B177" s="524"/>
      <c r="C177" s="232" t="s">
        <v>719</v>
      </c>
      <c r="D177" s="233" t="s">
        <v>585</v>
      </c>
      <c r="E177" s="233" t="s">
        <v>874</v>
      </c>
      <c r="F177" s="266">
        <v>3490</v>
      </c>
      <c r="G177" s="288">
        <v>0.16656000000000001</v>
      </c>
      <c r="H177" s="229"/>
    </row>
    <row r="178" spans="1:8" ht="27.75" customHeight="1">
      <c r="A178" s="521"/>
      <c r="B178" s="524"/>
      <c r="C178" s="232" t="s">
        <v>720</v>
      </c>
      <c r="D178" s="233" t="s">
        <v>590</v>
      </c>
      <c r="E178" s="233" t="s">
        <v>875</v>
      </c>
      <c r="F178" s="266">
        <v>6452</v>
      </c>
      <c r="G178" s="288">
        <v>0.30791000000000002</v>
      </c>
      <c r="H178" s="229"/>
    </row>
    <row r="179" spans="1:8" ht="28.5" customHeight="1">
      <c r="A179" s="521"/>
      <c r="B179" s="524"/>
      <c r="C179" s="232" t="s">
        <v>721</v>
      </c>
      <c r="D179" s="233" t="s">
        <v>601</v>
      </c>
      <c r="E179" s="233" t="s">
        <v>876</v>
      </c>
      <c r="F179" s="273">
        <v>13</v>
      </c>
      <c r="G179" s="288">
        <v>6.2E-4</v>
      </c>
      <c r="H179" s="229"/>
    </row>
    <row r="180" spans="1:8" ht="22.5">
      <c r="A180" s="521"/>
      <c r="B180" s="524"/>
      <c r="C180" s="232" t="s">
        <v>873</v>
      </c>
      <c r="D180" s="233" t="s">
        <v>595</v>
      </c>
      <c r="E180" s="233" t="s">
        <v>877</v>
      </c>
      <c r="F180" s="273">
        <v>97</v>
      </c>
      <c r="G180" s="288">
        <v>4.6299999999999996E-3</v>
      </c>
      <c r="H180" s="229"/>
    </row>
    <row r="181" spans="1:8" ht="31.5" customHeight="1">
      <c r="A181" s="521"/>
      <c r="B181" s="524"/>
      <c r="C181" s="232" t="s">
        <v>722</v>
      </c>
      <c r="D181" s="233" t="s">
        <v>601</v>
      </c>
      <c r="E181" s="233" t="s">
        <v>878</v>
      </c>
      <c r="F181" s="273">
        <v>291</v>
      </c>
      <c r="G181" s="288">
        <v>1.389E-2</v>
      </c>
      <c r="H181" s="229"/>
    </row>
    <row r="182" spans="1:8" ht="25.5" customHeight="1">
      <c r="A182" s="521"/>
      <c r="B182" s="524"/>
      <c r="C182" s="232" t="s">
        <v>723</v>
      </c>
      <c r="D182" s="233" t="s">
        <v>604</v>
      </c>
      <c r="E182" s="233" t="s">
        <v>879</v>
      </c>
      <c r="F182" s="273">
        <v>140</v>
      </c>
      <c r="G182" s="288">
        <v>6.6800000000000002E-3</v>
      </c>
      <c r="H182" s="229"/>
    </row>
    <row r="183" spans="1:8" ht="33.75">
      <c r="A183" s="522"/>
      <c r="B183" s="525"/>
      <c r="C183" s="232" t="s">
        <v>953</v>
      </c>
      <c r="D183" s="233" t="s">
        <v>601</v>
      </c>
      <c r="E183" s="233" t="s">
        <v>724</v>
      </c>
      <c r="F183" s="273">
        <v>27</v>
      </c>
      <c r="G183" s="288">
        <v>1.2899999999999999E-3</v>
      </c>
      <c r="H183" s="229"/>
    </row>
    <row r="184" spans="1:8" ht="28.5" customHeight="1">
      <c r="A184" s="529" t="s">
        <v>725</v>
      </c>
      <c r="B184" s="531">
        <v>50995</v>
      </c>
      <c r="C184" s="232" t="s">
        <v>726</v>
      </c>
      <c r="D184" s="233" t="s">
        <v>588</v>
      </c>
      <c r="E184" s="233" t="s">
        <v>837</v>
      </c>
      <c r="F184" s="266">
        <v>11825</v>
      </c>
      <c r="G184" s="288">
        <v>0.23189000000000001</v>
      </c>
      <c r="H184" s="229"/>
    </row>
    <row r="185" spans="1:8" ht="33.75">
      <c r="A185" s="529"/>
      <c r="B185" s="531"/>
      <c r="C185" s="232" t="s">
        <v>954</v>
      </c>
      <c r="D185" s="233" t="s">
        <v>585</v>
      </c>
      <c r="E185" s="233" t="s">
        <v>806</v>
      </c>
      <c r="F185" s="266">
        <v>2930</v>
      </c>
      <c r="G185" s="288">
        <v>5.7459999999999997E-2</v>
      </c>
      <c r="H185" s="229"/>
    </row>
    <row r="186" spans="1:8" ht="39.75" customHeight="1">
      <c r="A186" s="529"/>
      <c r="B186" s="531"/>
      <c r="C186" s="232" t="s">
        <v>727</v>
      </c>
      <c r="D186" s="233" t="s">
        <v>590</v>
      </c>
      <c r="E186" s="233" t="s">
        <v>880</v>
      </c>
      <c r="F186" s="266">
        <v>22573</v>
      </c>
      <c r="G186" s="288">
        <v>0.44264999999999999</v>
      </c>
      <c r="H186" s="229"/>
    </row>
    <row r="187" spans="1:8" ht="22.5">
      <c r="A187" s="529"/>
      <c r="B187" s="531"/>
      <c r="C187" s="232" t="s">
        <v>955</v>
      </c>
      <c r="D187" s="233" t="s">
        <v>592</v>
      </c>
      <c r="E187" s="233" t="s">
        <v>881</v>
      </c>
      <c r="F187" s="273">
        <v>118</v>
      </c>
      <c r="G187" s="288">
        <v>2.31E-3</v>
      </c>
      <c r="H187" s="229"/>
    </row>
    <row r="188" spans="1:8" ht="27.75" customHeight="1">
      <c r="A188" s="529"/>
      <c r="B188" s="531"/>
      <c r="C188" s="232" t="s">
        <v>728</v>
      </c>
      <c r="D188" s="233" t="s">
        <v>594</v>
      </c>
      <c r="E188" s="233" t="s">
        <v>882</v>
      </c>
      <c r="F188" s="273">
        <v>60</v>
      </c>
      <c r="G188" s="288">
        <v>1.1800000000000001E-3</v>
      </c>
      <c r="H188" s="229"/>
    </row>
    <row r="189" spans="1:8" ht="25.5" customHeight="1">
      <c r="A189" s="529"/>
      <c r="B189" s="531"/>
      <c r="C189" s="232" t="s">
        <v>729</v>
      </c>
      <c r="D189" s="233" t="s">
        <v>595</v>
      </c>
      <c r="E189" s="233" t="s">
        <v>883</v>
      </c>
      <c r="F189" s="273">
        <v>76</v>
      </c>
      <c r="G189" s="288">
        <v>1.9E-3</v>
      </c>
      <c r="H189" s="229"/>
    </row>
    <row r="190" spans="1:8" ht="23.25" customHeight="1">
      <c r="A190" s="529"/>
      <c r="B190" s="531"/>
      <c r="C190" s="232" t="s">
        <v>730</v>
      </c>
      <c r="D190" s="233" t="s">
        <v>601</v>
      </c>
      <c r="E190" s="233" t="s">
        <v>884</v>
      </c>
      <c r="F190" s="273">
        <v>144</v>
      </c>
      <c r="G190" s="288">
        <v>2.6199999999999999E-3</v>
      </c>
      <c r="H190" s="229"/>
    </row>
    <row r="191" spans="1:8" ht="22.5">
      <c r="A191" s="529"/>
      <c r="B191" s="531"/>
      <c r="C191" s="232" t="s">
        <v>731</v>
      </c>
      <c r="D191" s="233" t="s">
        <v>602</v>
      </c>
      <c r="E191" s="233" t="s">
        <v>885</v>
      </c>
      <c r="F191" s="273">
        <v>38</v>
      </c>
      <c r="G191" s="288">
        <v>7.5000000000000002E-4</v>
      </c>
      <c r="H191" s="229"/>
    </row>
    <row r="192" spans="1:8" ht="22.5">
      <c r="A192" s="529"/>
      <c r="B192" s="531"/>
      <c r="C192" s="232" t="s">
        <v>732</v>
      </c>
      <c r="D192" s="233" t="s">
        <v>594</v>
      </c>
      <c r="E192" s="233" t="s">
        <v>886</v>
      </c>
      <c r="F192" s="273">
        <v>44</v>
      </c>
      <c r="G192" s="288">
        <v>6.6E-4</v>
      </c>
      <c r="H192" s="229"/>
    </row>
    <row r="193" spans="1:18" ht="33.75">
      <c r="A193" s="529"/>
      <c r="B193" s="531"/>
      <c r="C193" s="232" t="s">
        <v>956</v>
      </c>
      <c r="D193" s="233" t="s">
        <v>607</v>
      </c>
      <c r="E193" s="233" t="s">
        <v>891</v>
      </c>
      <c r="F193" s="273">
        <v>67</v>
      </c>
      <c r="G193" s="288">
        <v>1.31E-3</v>
      </c>
      <c r="H193" s="229"/>
    </row>
    <row r="194" spans="1:18" ht="33.75">
      <c r="A194" s="529"/>
      <c r="B194" s="531"/>
      <c r="C194" s="232" t="s">
        <v>888</v>
      </c>
      <c r="D194" s="233" t="s">
        <v>604</v>
      </c>
      <c r="E194" s="233" t="s">
        <v>798</v>
      </c>
      <c r="F194" s="273">
        <v>95</v>
      </c>
      <c r="G194" s="288">
        <v>1.8600000000000001E-3</v>
      </c>
      <c r="H194" s="229"/>
    </row>
    <row r="195" spans="1:18" ht="39.75" customHeight="1">
      <c r="A195" s="529"/>
      <c r="B195" s="531"/>
      <c r="C195" s="232" t="s">
        <v>889</v>
      </c>
      <c r="D195" s="233" t="s">
        <v>606</v>
      </c>
      <c r="E195" s="233" t="s">
        <v>892</v>
      </c>
      <c r="F195" s="273">
        <v>277</v>
      </c>
      <c r="G195" s="288">
        <v>5.4299999999999999E-3</v>
      </c>
      <c r="H195" s="229"/>
    </row>
    <row r="196" spans="1:18" s="224" customFormat="1" ht="33.75">
      <c r="A196" s="529"/>
      <c r="B196" s="531"/>
      <c r="C196" s="232" t="s">
        <v>890</v>
      </c>
      <c r="D196" s="233" t="s">
        <v>601</v>
      </c>
      <c r="E196" s="233" t="s">
        <v>893</v>
      </c>
      <c r="F196" s="273">
        <v>66</v>
      </c>
      <c r="G196" s="288">
        <v>1.2899999999999999E-3</v>
      </c>
      <c r="H196" s="223"/>
      <c r="I196" s="230"/>
      <c r="J196" s="344"/>
      <c r="K196" s="346"/>
      <c r="L196" s="346"/>
      <c r="M196" s="346"/>
      <c r="N196" s="344"/>
      <c r="O196" s="344"/>
      <c r="P196" s="345"/>
      <c r="Q196" s="345"/>
      <c r="R196" s="345"/>
    </row>
    <row r="197" spans="1:18" ht="0.75" customHeight="1">
      <c r="A197" s="243"/>
      <c r="B197" s="242"/>
      <c r="C197" s="236"/>
      <c r="D197" s="237"/>
      <c r="E197" s="237"/>
      <c r="F197" s="268"/>
      <c r="G197" s="289"/>
      <c r="H197" s="229"/>
    </row>
    <row r="198" spans="1:18" s="222" customFormat="1" ht="28.5" customHeight="1">
      <c r="A198" s="514" t="s">
        <v>627</v>
      </c>
      <c r="B198" s="514"/>
      <c r="C198" s="514"/>
      <c r="D198" s="514"/>
      <c r="E198" s="514"/>
      <c r="F198" s="514"/>
      <c r="G198" s="514"/>
      <c r="H198" s="221"/>
      <c r="J198" s="343"/>
      <c r="K198" s="346"/>
      <c r="L198" s="346"/>
      <c r="M198" s="346"/>
      <c r="N198" s="343"/>
      <c r="O198" s="343"/>
      <c r="P198" s="343"/>
      <c r="Q198" s="343"/>
      <c r="R198" s="343"/>
    </row>
    <row r="199" spans="1:18" ht="35.25" customHeight="1">
      <c r="A199" s="513" t="s">
        <v>1161</v>
      </c>
      <c r="B199" s="513"/>
      <c r="C199" s="513"/>
      <c r="D199" s="513"/>
      <c r="E199" s="513"/>
      <c r="F199" s="513"/>
      <c r="G199" s="513"/>
      <c r="H199" s="229"/>
    </row>
    <row r="200" spans="1:18" s="231" customFormat="1" ht="40.5" customHeight="1">
      <c r="A200" s="225" t="s">
        <v>578</v>
      </c>
      <c r="B200" s="226" t="s">
        <v>579</v>
      </c>
      <c r="C200" s="227" t="s">
        <v>580</v>
      </c>
      <c r="D200" s="228" t="s">
        <v>581</v>
      </c>
      <c r="E200" s="228" t="s">
        <v>582</v>
      </c>
      <c r="F200" s="267" t="s">
        <v>583</v>
      </c>
      <c r="G200" s="287" t="s">
        <v>584</v>
      </c>
      <c r="H200" s="229"/>
      <c r="I200" s="230"/>
      <c r="J200" s="346"/>
      <c r="K200" s="343"/>
      <c r="L200" s="343"/>
      <c r="M200" s="343"/>
      <c r="N200" s="346"/>
      <c r="O200" s="346"/>
      <c r="P200" s="346"/>
      <c r="Q200" s="346"/>
      <c r="R200" s="346"/>
    </row>
    <row r="201" spans="1:18" s="231" customFormat="1" ht="22.5">
      <c r="A201" s="520" t="s">
        <v>733</v>
      </c>
      <c r="B201" s="523">
        <v>29343</v>
      </c>
      <c r="C201" s="232" t="s">
        <v>734</v>
      </c>
      <c r="D201" s="233" t="s">
        <v>588</v>
      </c>
      <c r="E201" s="233" t="s">
        <v>897</v>
      </c>
      <c r="F201" s="266">
        <v>7870</v>
      </c>
      <c r="G201" s="288">
        <v>0.26821</v>
      </c>
      <c r="H201" s="229"/>
      <c r="I201" s="230"/>
      <c r="J201" s="346"/>
      <c r="K201" s="346"/>
      <c r="L201" s="346"/>
      <c r="M201" s="346"/>
      <c r="N201" s="346"/>
      <c r="O201" s="346"/>
      <c r="P201" s="346"/>
      <c r="Q201" s="346"/>
      <c r="R201" s="346"/>
    </row>
    <row r="202" spans="1:18" s="231" customFormat="1" ht="22.5">
      <c r="A202" s="521"/>
      <c r="B202" s="524"/>
      <c r="C202" s="232" t="s">
        <v>735</v>
      </c>
      <c r="D202" s="233" t="s">
        <v>585</v>
      </c>
      <c r="E202" s="233" t="s">
        <v>799</v>
      </c>
      <c r="F202" s="266">
        <v>2407</v>
      </c>
      <c r="G202" s="288">
        <v>8.2030000000000006E-2</v>
      </c>
      <c r="H202" s="229"/>
      <c r="I202" s="230"/>
      <c r="J202" s="346"/>
      <c r="K202" s="346"/>
      <c r="L202" s="346"/>
      <c r="M202" s="346"/>
      <c r="N202" s="346"/>
      <c r="O202" s="346"/>
      <c r="P202" s="346"/>
      <c r="Q202" s="346"/>
      <c r="R202" s="346"/>
    </row>
    <row r="203" spans="1:18" s="231" customFormat="1" ht="22.5">
      <c r="A203" s="521"/>
      <c r="B203" s="524"/>
      <c r="C203" s="232" t="s">
        <v>736</v>
      </c>
      <c r="D203" s="233" t="s">
        <v>590</v>
      </c>
      <c r="E203" s="233" t="s">
        <v>898</v>
      </c>
      <c r="F203" s="266">
        <v>10895</v>
      </c>
      <c r="G203" s="288">
        <v>0.37130000000000002</v>
      </c>
      <c r="H203" s="229"/>
      <c r="I203" s="224"/>
      <c r="J203" s="346"/>
      <c r="K203" s="346"/>
      <c r="L203" s="346"/>
      <c r="M203" s="346"/>
      <c r="N203" s="346"/>
      <c r="O203" s="346"/>
      <c r="P203" s="346"/>
      <c r="Q203" s="346"/>
      <c r="R203" s="346"/>
    </row>
    <row r="204" spans="1:18" s="231" customFormat="1" ht="22.5">
      <c r="A204" s="521"/>
      <c r="B204" s="524"/>
      <c r="C204" s="232" t="s">
        <v>737</v>
      </c>
      <c r="D204" s="233" t="s">
        <v>592</v>
      </c>
      <c r="E204" s="233" t="s">
        <v>829</v>
      </c>
      <c r="F204" s="273">
        <v>21</v>
      </c>
      <c r="G204" s="288">
        <v>7.2000000000000005E-4</v>
      </c>
      <c r="H204" s="229"/>
      <c r="I204" s="230"/>
      <c r="J204" s="346"/>
      <c r="K204" s="346"/>
      <c r="L204" s="346"/>
      <c r="M204" s="346"/>
      <c r="N204" s="346"/>
      <c r="O204" s="346"/>
      <c r="P204" s="346"/>
      <c r="Q204" s="346"/>
      <c r="R204" s="346"/>
    </row>
    <row r="205" spans="1:18" s="231" customFormat="1" ht="22.5">
      <c r="A205" s="521"/>
      <c r="B205" s="524"/>
      <c r="C205" s="232" t="s">
        <v>738</v>
      </c>
      <c r="D205" s="233" t="s">
        <v>594</v>
      </c>
      <c r="E205" s="233" t="s">
        <v>899</v>
      </c>
      <c r="F205" s="273">
        <v>36</v>
      </c>
      <c r="G205" s="288">
        <v>1.23E-3</v>
      </c>
      <c r="H205" s="229"/>
      <c r="I205" s="230"/>
      <c r="J205" s="346"/>
      <c r="K205" s="346"/>
      <c r="L205" s="346"/>
      <c r="M205" s="346"/>
      <c r="N205" s="346"/>
      <c r="O205" s="346"/>
      <c r="P205" s="346"/>
      <c r="Q205" s="346"/>
      <c r="R205" s="346"/>
    </row>
    <row r="206" spans="1:18" s="231" customFormat="1" ht="22.5">
      <c r="A206" s="521"/>
      <c r="B206" s="524"/>
      <c r="C206" s="232" t="s">
        <v>894</v>
      </c>
      <c r="D206" s="233" t="s">
        <v>595</v>
      </c>
      <c r="E206" s="233" t="s">
        <v>900</v>
      </c>
      <c r="F206" s="273">
        <v>348</v>
      </c>
      <c r="G206" s="288">
        <v>1.1860000000000001E-2</v>
      </c>
      <c r="H206" s="229"/>
      <c r="I206" s="230"/>
      <c r="J206" s="346"/>
      <c r="K206" s="346"/>
      <c r="L206" s="346"/>
      <c r="M206" s="346"/>
      <c r="N206" s="346"/>
      <c r="O206" s="346"/>
      <c r="P206" s="346"/>
      <c r="Q206" s="346"/>
      <c r="R206" s="346"/>
    </row>
    <row r="207" spans="1:18" s="231" customFormat="1" ht="22.5">
      <c r="A207" s="521"/>
      <c r="B207" s="524"/>
      <c r="C207" s="232" t="s">
        <v>895</v>
      </c>
      <c r="D207" s="233" t="s">
        <v>601</v>
      </c>
      <c r="E207" s="233" t="s">
        <v>902</v>
      </c>
      <c r="F207" s="273">
        <v>28</v>
      </c>
      <c r="G207" s="288">
        <v>9.5E-4</v>
      </c>
      <c r="H207" s="229"/>
      <c r="I207" s="230"/>
      <c r="J207" s="346"/>
      <c r="K207" s="346"/>
      <c r="L207" s="346"/>
      <c r="M207" s="346"/>
      <c r="N207" s="346"/>
      <c r="O207" s="346"/>
      <c r="P207" s="346"/>
      <c r="Q207" s="346"/>
      <c r="R207" s="346"/>
    </row>
    <row r="208" spans="1:18" s="231" customFormat="1" ht="33.75">
      <c r="A208" s="521"/>
      <c r="B208" s="524"/>
      <c r="C208" s="232" t="s">
        <v>896</v>
      </c>
      <c r="D208" s="233" t="s">
        <v>604</v>
      </c>
      <c r="E208" s="233" t="s">
        <v>903</v>
      </c>
      <c r="F208" s="273">
        <v>41</v>
      </c>
      <c r="G208" s="288">
        <v>1.4E-3</v>
      </c>
      <c r="H208" s="229"/>
      <c r="I208" s="230"/>
      <c r="J208" s="346"/>
      <c r="K208" s="346"/>
      <c r="L208" s="346"/>
      <c r="M208" s="346"/>
      <c r="N208" s="346"/>
      <c r="O208" s="346"/>
      <c r="P208" s="346"/>
      <c r="Q208" s="346"/>
      <c r="R208" s="346"/>
    </row>
    <row r="209" spans="1:18" s="231" customFormat="1" ht="22.5">
      <c r="A209" s="521"/>
      <c r="B209" s="524"/>
      <c r="C209" s="232" t="s">
        <v>739</v>
      </c>
      <c r="D209" s="233" t="s">
        <v>606</v>
      </c>
      <c r="E209" s="233">
        <v>340</v>
      </c>
      <c r="F209" s="273">
        <v>70</v>
      </c>
      <c r="G209" s="288">
        <v>2.3900000000000002E-3</v>
      </c>
      <c r="H209" s="229"/>
      <c r="I209" s="230"/>
      <c r="J209" s="346"/>
      <c r="K209" s="346"/>
      <c r="L209" s="346"/>
      <c r="M209" s="346"/>
      <c r="N209" s="346"/>
      <c r="O209" s="346"/>
      <c r="P209" s="346"/>
      <c r="Q209" s="346"/>
      <c r="R209" s="346"/>
    </row>
    <row r="210" spans="1:18" s="231" customFormat="1" ht="22.5">
      <c r="A210" s="521"/>
      <c r="B210" s="524"/>
      <c r="C210" s="232" t="s">
        <v>1180</v>
      </c>
      <c r="D210" s="233" t="s">
        <v>601</v>
      </c>
      <c r="E210" s="233">
        <v>414</v>
      </c>
      <c r="F210" s="273">
        <v>44</v>
      </c>
      <c r="G210" s="288">
        <v>1.5E-3</v>
      </c>
      <c r="H210" s="229"/>
      <c r="I210" s="230"/>
      <c r="J210" s="346"/>
      <c r="K210" s="346"/>
      <c r="L210" s="346"/>
      <c r="M210" s="346"/>
      <c r="N210" s="346"/>
      <c r="O210" s="346"/>
      <c r="P210" s="346"/>
      <c r="Q210" s="346"/>
      <c r="R210" s="346"/>
    </row>
    <row r="211" spans="1:18" s="231" customFormat="1" ht="22.5">
      <c r="A211" s="521"/>
      <c r="B211" s="524"/>
      <c r="C211" s="232" t="s">
        <v>1181</v>
      </c>
      <c r="D211" s="233" t="s">
        <v>601</v>
      </c>
      <c r="E211" s="233">
        <v>424</v>
      </c>
      <c r="F211" s="273">
        <v>1180</v>
      </c>
      <c r="G211" s="288">
        <v>4.0210000000000003E-2</v>
      </c>
      <c r="H211" s="229"/>
      <c r="I211" s="230"/>
      <c r="J211" s="346"/>
      <c r="K211" s="346"/>
      <c r="L211" s="346"/>
      <c r="M211" s="346"/>
      <c r="N211" s="346"/>
      <c r="O211" s="346"/>
      <c r="P211" s="346"/>
      <c r="Q211" s="346"/>
      <c r="R211" s="346"/>
    </row>
    <row r="212" spans="1:18" s="231" customFormat="1" ht="22.5">
      <c r="A212" s="522"/>
      <c r="B212" s="525"/>
      <c r="C212" s="232" t="s">
        <v>1179</v>
      </c>
      <c r="D212" s="233" t="s">
        <v>1170</v>
      </c>
      <c r="E212" s="233">
        <v>425</v>
      </c>
      <c r="F212" s="273">
        <v>146</v>
      </c>
      <c r="G212" s="288">
        <v>4.9800000000000001E-3</v>
      </c>
      <c r="H212" s="229"/>
      <c r="I212" s="230"/>
      <c r="J212" s="346"/>
      <c r="K212" s="346"/>
      <c r="L212" s="346"/>
      <c r="M212" s="346"/>
      <c r="N212" s="346"/>
      <c r="O212" s="346"/>
      <c r="P212" s="346"/>
      <c r="Q212" s="346"/>
      <c r="R212" s="346"/>
    </row>
    <row r="213" spans="1:18" s="231" customFormat="1" ht="29.25" customHeight="1">
      <c r="A213" s="529" t="s">
        <v>740</v>
      </c>
      <c r="B213" s="531">
        <v>80796</v>
      </c>
      <c r="C213" s="232" t="s">
        <v>904</v>
      </c>
      <c r="D213" s="233" t="s">
        <v>585</v>
      </c>
      <c r="E213" s="233" t="s">
        <v>906</v>
      </c>
      <c r="F213" s="266">
        <v>3077</v>
      </c>
      <c r="G213" s="288">
        <v>3.8080000000000003E-2</v>
      </c>
      <c r="H213" s="229"/>
      <c r="I213" s="230"/>
      <c r="J213" s="346"/>
      <c r="K213" s="346"/>
      <c r="L213" s="346"/>
      <c r="M213" s="346"/>
      <c r="N213" s="346"/>
      <c r="O213" s="346"/>
      <c r="P213" s="346"/>
      <c r="Q213" s="346"/>
      <c r="R213" s="346"/>
    </row>
    <row r="214" spans="1:18" s="231" customFormat="1" ht="27.75" customHeight="1">
      <c r="A214" s="529"/>
      <c r="B214" s="531"/>
      <c r="C214" s="232" t="s">
        <v>741</v>
      </c>
      <c r="D214" s="233" t="s">
        <v>588</v>
      </c>
      <c r="E214" s="233" t="s">
        <v>802</v>
      </c>
      <c r="F214" s="266">
        <v>16746</v>
      </c>
      <c r="G214" s="288">
        <v>0.20726</v>
      </c>
      <c r="H214" s="229"/>
      <c r="I214" s="230"/>
      <c r="J214" s="346"/>
      <c r="K214" s="346"/>
      <c r="L214" s="346"/>
      <c r="M214" s="346"/>
      <c r="N214" s="346"/>
      <c r="O214" s="346"/>
      <c r="P214" s="346"/>
      <c r="Q214" s="346"/>
      <c r="R214" s="346"/>
    </row>
    <row r="215" spans="1:18" s="231" customFormat="1" ht="22.5">
      <c r="A215" s="529"/>
      <c r="B215" s="531"/>
      <c r="C215" s="232" t="s">
        <v>742</v>
      </c>
      <c r="D215" s="233" t="s">
        <v>590</v>
      </c>
      <c r="E215" s="233" t="s">
        <v>907</v>
      </c>
      <c r="F215" s="266">
        <v>45835</v>
      </c>
      <c r="G215" s="288">
        <v>0.56728999999999996</v>
      </c>
      <c r="H215" s="229"/>
      <c r="I215" s="230"/>
      <c r="J215" s="346"/>
      <c r="K215" s="346"/>
      <c r="L215" s="346"/>
      <c r="M215" s="346"/>
      <c r="N215" s="346"/>
      <c r="O215" s="346"/>
      <c r="P215" s="346"/>
      <c r="Q215" s="346"/>
      <c r="R215" s="346"/>
    </row>
    <row r="216" spans="1:18" s="231" customFormat="1" ht="22.5">
      <c r="A216" s="529"/>
      <c r="B216" s="531"/>
      <c r="C216" s="232" t="s">
        <v>743</v>
      </c>
      <c r="D216" s="233" t="s">
        <v>592</v>
      </c>
      <c r="E216" s="233" t="s">
        <v>908</v>
      </c>
      <c r="F216" s="273">
        <v>92</v>
      </c>
      <c r="G216" s="288">
        <v>1.14E-3</v>
      </c>
      <c r="H216" s="229"/>
      <c r="I216" s="230"/>
      <c r="J216" s="346"/>
      <c r="K216" s="346"/>
      <c r="L216" s="346"/>
      <c r="M216" s="346"/>
      <c r="N216" s="346"/>
      <c r="O216" s="346"/>
      <c r="P216" s="346"/>
      <c r="Q216" s="346"/>
      <c r="R216" s="346"/>
    </row>
    <row r="217" spans="1:18" s="231" customFormat="1" ht="22.5">
      <c r="A217" s="529"/>
      <c r="B217" s="531"/>
      <c r="C217" s="232" t="s">
        <v>744</v>
      </c>
      <c r="D217" s="233" t="s">
        <v>594</v>
      </c>
      <c r="E217" s="233" t="s">
        <v>909</v>
      </c>
      <c r="F217" s="273">
        <v>31</v>
      </c>
      <c r="G217" s="288">
        <v>3.8000000000000002E-4</v>
      </c>
      <c r="H217" s="229"/>
      <c r="I217" s="230"/>
      <c r="J217" s="346"/>
      <c r="K217" s="346"/>
      <c r="L217" s="346"/>
      <c r="M217" s="346"/>
      <c r="N217" s="346"/>
      <c r="O217" s="346"/>
      <c r="P217" s="346"/>
      <c r="Q217" s="346"/>
      <c r="R217" s="346"/>
    </row>
    <row r="218" spans="1:18" ht="33.75">
      <c r="A218" s="529"/>
      <c r="B218" s="531"/>
      <c r="C218" s="232" t="s">
        <v>957</v>
      </c>
      <c r="D218" s="233" t="s">
        <v>595</v>
      </c>
      <c r="E218" s="233" t="s">
        <v>901</v>
      </c>
      <c r="F218" s="273">
        <v>1262</v>
      </c>
      <c r="G218" s="288">
        <v>1.562E-2</v>
      </c>
      <c r="H218" s="229"/>
    </row>
    <row r="219" spans="1:18" ht="22.5">
      <c r="A219" s="529"/>
      <c r="B219" s="531"/>
      <c r="C219" s="232" t="s">
        <v>745</v>
      </c>
      <c r="D219" s="233" t="s">
        <v>598</v>
      </c>
      <c r="E219" s="233" t="s">
        <v>910</v>
      </c>
      <c r="F219" s="273">
        <v>6</v>
      </c>
      <c r="G219" s="288">
        <v>6.9999999999999994E-5</v>
      </c>
      <c r="H219" s="229"/>
    </row>
    <row r="220" spans="1:18" ht="24.75" customHeight="1">
      <c r="A220" s="529"/>
      <c r="B220" s="531"/>
      <c r="C220" s="232" t="s">
        <v>746</v>
      </c>
      <c r="D220" s="233" t="s">
        <v>601</v>
      </c>
      <c r="E220" s="233" t="s">
        <v>911</v>
      </c>
      <c r="F220" s="273">
        <v>88</v>
      </c>
      <c r="G220" s="288">
        <v>1.09E-3</v>
      </c>
      <c r="H220" s="229"/>
    </row>
    <row r="221" spans="1:18" ht="27.75" customHeight="1">
      <c r="A221" s="529"/>
      <c r="B221" s="531"/>
      <c r="C221" s="232" t="s">
        <v>747</v>
      </c>
      <c r="D221" s="233" t="s">
        <v>607</v>
      </c>
      <c r="E221" s="233" t="s">
        <v>912</v>
      </c>
      <c r="F221" s="273">
        <v>70</v>
      </c>
      <c r="G221" s="288">
        <v>8.7000000000000001E-4</v>
      </c>
      <c r="H221" s="229"/>
    </row>
    <row r="222" spans="1:18" ht="33.75">
      <c r="A222" s="529"/>
      <c r="B222" s="531"/>
      <c r="C222" s="232" t="s">
        <v>748</v>
      </c>
      <c r="D222" s="233" t="s">
        <v>601</v>
      </c>
      <c r="E222" s="233" t="s">
        <v>913</v>
      </c>
      <c r="F222" s="273">
        <v>66</v>
      </c>
      <c r="G222" s="288">
        <v>8.1999999999999998E-4</v>
      </c>
      <c r="H222" s="229"/>
    </row>
    <row r="223" spans="1:18" ht="33.75">
      <c r="A223" s="529"/>
      <c r="B223" s="531"/>
      <c r="C223" s="232" t="s">
        <v>958</v>
      </c>
      <c r="D223" s="233" t="s">
        <v>606</v>
      </c>
      <c r="E223" s="233" t="s">
        <v>914</v>
      </c>
      <c r="F223" s="273">
        <v>127</v>
      </c>
      <c r="G223" s="288">
        <v>1.57E-3</v>
      </c>
      <c r="H223" s="229"/>
    </row>
    <row r="224" spans="1:18" ht="33.75">
      <c r="A224" s="529"/>
      <c r="B224" s="531"/>
      <c r="C224" s="232" t="s">
        <v>959</v>
      </c>
      <c r="D224" s="233" t="s">
        <v>601</v>
      </c>
      <c r="E224" s="233" t="s">
        <v>915</v>
      </c>
      <c r="F224" s="273">
        <v>106</v>
      </c>
      <c r="G224" s="288">
        <v>1.31E-3</v>
      </c>
      <c r="H224" s="229"/>
    </row>
    <row r="225" spans="1:18" ht="22.5">
      <c r="A225" s="529"/>
      <c r="B225" s="531"/>
      <c r="C225" s="232" t="s">
        <v>749</v>
      </c>
      <c r="D225" s="233" t="s">
        <v>600</v>
      </c>
      <c r="E225" s="233" t="s">
        <v>916</v>
      </c>
      <c r="F225" s="273">
        <v>9</v>
      </c>
      <c r="G225" s="288">
        <v>1.1E-4</v>
      </c>
      <c r="H225" s="229"/>
    </row>
    <row r="226" spans="1:18" ht="22.5">
      <c r="A226" s="529"/>
      <c r="B226" s="531"/>
      <c r="C226" s="232" t="s">
        <v>750</v>
      </c>
      <c r="D226" s="233" t="s">
        <v>1187</v>
      </c>
      <c r="E226" s="233" t="s">
        <v>917</v>
      </c>
      <c r="F226" s="273">
        <v>20</v>
      </c>
      <c r="G226" s="288">
        <v>2.5000000000000001E-4</v>
      </c>
      <c r="H226" s="229"/>
    </row>
    <row r="227" spans="1:18" ht="33.75">
      <c r="A227" s="529"/>
      <c r="B227" s="531"/>
      <c r="C227" s="232" t="s">
        <v>905</v>
      </c>
      <c r="D227" s="233" t="s">
        <v>1170</v>
      </c>
      <c r="E227" s="233" t="s">
        <v>918</v>
      </c>
      <c r="F227" s="273">
        <v>123</v>
      </c>
      <c r="G227" s="288">
        <v>1.5200000000000001E-3</v>
      </c>
      <c r="H227" s="229"/>
    </row>
    <row r="228" spans="1:18" ht="33.75" customHeight="1">
      <c r="A228" s="520" t="s">
        <v>751</v>
      </c>
      <c r="B228" s="523">
        <v>38785</v>
      </c>
      <c r="C228" s="232" t="s">
        <v>752</v>
      </c>
      <c r="D228" s="233" t="s">
        <v>588</v>
      </c>
      <c r="E228" s="233" t="s">
        <v>790</v>
      </c>
      <c r="F228" s="266">
        <v>6844</v>
      </c>
      <c r="G228" s="288">
        <v>0.17646000000000001</v>
      </c>
      <c r="H228" s="229"/>
    </row>
    <row r="229" spans="1:18" ht="27" customHeight="1">
      <c r="A229" s="521"/>
      <c r="B229" s="524"/>
      <c r="C229" s="232" t="s">
        <v>753</v>
      </c>
      <c r="D229" s="233" t="s">
        <v>585</v>
      </c>
      <c r="E229" s="233" t="s">
        <v>863</v>
      </c>
      <c r="F229" s="266">
        <v>1921</v>
      </c>
      <c r="G229" s="288">
        <v>4.9529999999999998E-2</v>
      </c>
      <c r="H229" s="229"/>
    </row>
    <row r="230" spans="1:18" s="224" customFormat="1" ht="28.5" customHeight="1">
      <c r="A230" s="521"/>
      <c r="B230" s="524"/>
      <c r="C230" s="232" t="s">
        <v>754</v>
      </c>
      <c r="D230" s="233" t="s">
        <v>590</v>
      </c>
      <c r="E230" s="233" t="s">
        <v>887</v>
      </c>
      <c r="F230" s="266">
        <v>17509</v>
      </c>
      <c r="G230" s="288">
        <v>0.45144000000000001</v>
      </c>
      <c r="H230" s="223"/>
      <c r="I230" s="230"/>
      <c r="J230" s="344"/>
      <c r="K230" s="346"/>
      <c r="L230" s="346"/>
      <c r="M230" s="346"/>
      <c r="N230" s="344"/>
      <c r="O230" s="344"/>
      <c r="P230" s="345"/>
      <c r="Q230" s="345"/>
      <c r="R230" s="345"/>
    </row>
    <row r="231" spans="1:18" ht="33.75">
      <c r="A231" s="521"/>
      <c r="B231" s="524"/>
      <c r="C231" s="232" t="s">
        <v>919</v>
      </c>
      <c r="D231" s="233" t="s">
        <v>592</v>
      </c>
      <c r="E231" s="233" t="s">
        <v>803</v>
      </c>
      <c r="F231" s="273">
        <v>320</v>
      </c>
      <c r="G231" s="288">
        <v>8.2500000000000004E-3</v>
      </c>
      <c r="H231" s="229"/>
    </row>
    <row r="232" spans="1:18" ht="27.75" customHeight="1">
      <c r="A232" s="521"/>
      <c r="B232" s="524"/>
      <c r="C232" s="232" t="s">
        <v>920</v>
      </c>
      <c r="D232" s="233" t="s">
        <v>594</v>
      </c>
      <c r="E232" s="233" t="s">
        <v>923</v>
      </c>
      <c r="F232" s="273">
        <v>18</v>
      </c>
      <c r="G232" s="288">
        <v>4.6000000000000001E-4</v>
      </c>
      <c r="H232" s="229"/>
    </row>
    <row r="233" spans="1:18" ht="43.5" customHeight="1">
      <c r="A233" s="521"/>
      <c r="B233" s="524"/>
      <c r="C233" s="232" t="s">
        <v>960</v>
      </c>
      <c r="D233" s="233" t="s">
        <v>595</v>
      </c>
      <c r="E233" s="233" t="s">
        <v>924</v>
      </c>
      <c r="F233" s="273">
        <v>114</v>
      </c>
      <c r="G233" s="288">
        <v>2.9399999999999999E-3</v>
      </c>
      <c r="H233" s="229"/>
    </row>
    <row r="234" spans="1:18" s="231" customFormat="1" ht="25.5" customHeight="1">
      <c r="A234" s="521"/>
      <c r="B234" s="524"/>
      <c r="C234" s="232" t="s">
        <v>755</v>
      </c>
      <c r="D234" s="233" t="s">
        <v>602</v>
      </c>
      <c r="E234" s="233" t="s">
        <v>925</v>
      </c>
      <c r="F234" s="273">
        <v>18</v>
      </c>
      <c r="G234" s="288">
        <v>4.6000000000000001E-4</v>
      </c>
      <c r="H234" s="229"/>
      <c r="I234" s="230"/>
      <c r="J234" s="346"/>
      <c r="K234" s="344"/>
      <c r="L234" s="344"/>
      <c r="M234" s="344"/>
      <c r="N234" s="346"/>
      <c r="O234" s="346"/>
      <c r="P234" s="346"/>
      <c r="Q234" s="346"/>
      <c r="R234" s="346"/>
    </row>
    <row r="235" spans="1:18" s="231" customFormat="1" ht="31.5" customHeight="1">
      <c r="A235" s="521"/>
      <c r="B235" s="524"/>
      <c r="C235" s="232" t="s">
        <v>756</v>
      </c>
      <c r="D235" s="233" t="s">
        <v>598</v>
      </c>
      <c r="E235" s="233" t="s">
        <v>807</v>
      </c>
      <c r="F235" s="273">
        <v>46</v>
      </c>
      <c r="G235" s="288">
        <v>1.1900000000000001E-3</v>
      </c>
      <c r="H235" s="229"/>
      <c r="I235" s="230"/>
      <c r="J235" s="346"/>
      <c r="K235" s="346"/>
      <c r="L235" s="346"/>
      <c r="M235" s="346"/>
      <c r="N235" s="346"/>
      <c r="O235" s="346"/>
      <c r="P235" s="346"/>
      <c r="Q235" s="346"/>
      <c r="R235" s="346"/>
    </row>
    <row r="236" spans="1:18" s="231" customFormat="1" ht="33.75">
      <c r="A236" s="521"/>
      <c r="B236" s="524"/>
      <c r="C236" s="232" t="s">
        <v>757</v>
      </c>
      <c r="D236" s="233" t="s">
        <v>604</v>
      </c>
      <c r="E236" s="233" t="s">
        <v>926</v>
      </c>
      <c r="F236" s="273">
        <v>91</v>
      </c>
      <c r="G236" s="288">
        <v>2.3500000000000001E-3</v>
      </c>
      <c r="H236" s="229"/>
      <c r="I236" s="230"/>
      <c r="J236" s="346"/>
      <c r="K236" s="346"/>
      <c r="L236" s="346"/>
      <c r="M236" s="346"/>
      <c r="N236" s="346"/>
      <c r="O236" s="346"/>
      <c r="P236" s="346"/>
      <c r="Q236" s="346"/>
      <c r="R236" s="346"/>
    </row>
    <row r="237" spans="1:18" s="231" customFormat="1" ht="33.75">
      <c r="A237" s="521"/>
      <c r="B237" s="524"/>
      <c r="C237" s="232" t="s">
        <v>921</v>
      </c>
      <c r="D237" s="233" t="s">
        <v>606</v>
      </c>
      <c r="E237" s="233" t="s">
        <v>927</v>
      </c>
      <c r="F237" s="273">
        <v>172</v>
      </c>
      <c r="G237" s="288" t="s">
        <v>1186</v>
      </c>
      <c r="H237" s="229"/>
      <c r="I237" s="230"/>
      <c r="J237" s="346"/>
      <c r="K237" s="346"/>
      <c r="L237" s="346"/>
      <c r="M237" s="346"/>
      <c r="N237" s="346"/>
      <c r="O237" s="346"/>
      <c r="P237" s="346"/>
      <c r="Q237" s="346"/>
      <c r="R237" s="346"/>
    </row>
    <row r="238" spans="1:18" s="231" customFormat="1" ht="39.75" customHeight="1">
      <c r="A238" s="521"/>
      <c r="B238" s="524"/>
      <c r="C238" s="232" t="s">
        <v>758</v>
      </c>
      <c r="D238" s="233" t="s">
        <v>601</v>
      </c>
      <c r="E238" s="233" t="s">
        <v>759</v>
      </c>
      <c r="F238" s="273">
        <v>28</v>
      </c>
      <c r="G238" s="288">
        <v>7.2000000000000005E-4</v>
      </c>
      <c r="H238" s="229"/>
      <c r="I238" s="230"/>
      <c r="J238" s="346"/>
      <c r="K238" s="346"/>
      <c r="L238" s="346"/>
      <c r="M238" s="346"/>
      <c r="N238" s="346"/>
      <c r="O238" s="346"/>
      <c r="P238" s="346"/>
      <c r="Q238" s="346"/>
      <c r="R238" s="346"/>
    </row>
    <row r="239" spans="1:18" s="231" customFormat="1" ht="44.25">
      <c r="A239" s="522"/>
      <c r="B239" s="525"/>
      <c r="C239" s="232" t="s">
        <v>922</v>
      </c>
      <c r="D239" s="233" t="s">
        <v>601</v>
      </c>
      <c r="E239" s="233" t="s">
        <v>928</v>
      </c>
      <c r="F239" s="273">
        <v>18</v>
      </c>
      <c r="G239" s="288">
        <v>4.6000000000000001E-4</v>
      </c>
      <c r="H239" s="229"/>
      <c r="I239" s="230"/>
      <c r="J239" s="346"/>
      <c r="K239" s="346"/>
      <c r="L239" s="346"/>
      <c r="M239" s="346"/>
      <c r="N239" s="346"/>
      <c r="O239" s="346"/>
      <c r="P239" s="346"/>
      <c r="Q239" s="346"/>
      <c r="R239" s="346"/>
    </row>
    <row r="240" spans="1:18" s="231" customFormat="1">
      <c r="A240" s="234"/>
      <c r="B240" s="242"/>
      <c r="C240" s="236"/>
      <c r="D240" s="237"/>
      <c r="E240" s="237"/>
      <c r="F240" s="268"/>
      <c r="G240" s="289"/>
      <c r="H240" s="229"/>
      <c r="I240" s="230"/>
      <c r="J240" s="346"/>
      <c r="K240" s="346"/>
      <c r="L240" s="346"/>
      <c r="M240" s="346"/>
      <c r="N240" s="346"/>
      <c r="O240" s="346"/>
      <c r="P240" s="346"/>
      <c r="Q240" s="346"/>
      <c r="R240" s="346"/>
    </row>
    <row r="241" spans="1:18" s="222" customFormat="1" ht="39.75" customHeight="1">
      <c r="A241" s="514" t="s">
        <v>627</v>
      </c>
      <c r="B241" s="514"/>
      <c r="C241" s="514"/>
      <c r="D241" s="514"/>
      <c r="E241" s="514"/>
      <c r="F241" s="514"/>
      <c r="G241" s="514"/>
      <c r="H241" s="221"/>
      <c r="J241" s="343"/>
      <c r="K241" s="346"/>
      <c r="L241" s="346"/>
      <c r="M241" s="346"/>
      <c r="N241" s="343"/>
      <c r="O241" s="343"/>
      <c r="P241" s="343"/>
      <c r="Q241" s="343"/>
      <c r="R241" s="343"/>
    </row>
    <row r="242" spans="1:18" s="231" customFormat="1" ht="60" customHeight="1">
      <c r="A242" s="513" t="s">
        <v>1161</v>
      </c>
      <c r="B242" s="513"/>
      <c r="C242" s="513"/>
      <c r="D242" s="513"/>
      <c r="E242" s="513"/>
      <c r="F242" s="513"/>
      <c r="G242" s="513"/>
      <c r="H242" s="229"/>
      <c r="I242" s="230"/>
      <c r="J242" s="353"/>
      <c r="K242" s="346"/>
      <c r="L242" s="346"/>
      <c r="M242" s="346"/>
      <c r="N242" s="346"/>
      <c r="O242" s="346"/>
      <c r="P242" s="346"/>
      <c r="Q242" s="346"/>
      <c r="R242" s="346"/>
    </row>
    <row r="243" spans="1:18" s="231" customFormat="1" ht="75" customHeight="1">
      <c r="A243" s="225" t="s">
        <v>578</v>
      </c>
      <c r="B243" s="226" t="s">
        <v>579</v>
      </c>
      <c r="C243" s="227" t="s">
        <v>580</v>
      </c>
      <c r="D243" s="228" t="s">
        <v>581</v>
      </c>
      <c r="E243" s="228" t="s">
        <v>582</v>
      </c>
      <c r="F243" s="267" t="s">
        <v>583</v>
      </c>
      <c r="G243" s="287" t="s">
        <v>584</v>
      </c>
      <c r="H243" s="229"/>
      <c r="I243" s="230"/>
      <c r="J243" s="346"/>
      <c r="K243" s="343"/>
      <c r="L243" s="343"/>
      <c r="M243" s="343"/>
      <c r="N243" s="346"/>
      <c r="O243" s="346"/>
      <c r="P243" s="346"/>
      <c r="Q243" s="346"/>
      <c r="R243" s="346"/>
    </row>
    <row r="244" spans="1:18" s="231" customFormat="1" ht="35.1" customHeight="1">
      <c r="A244" s="520" t="s">
        <v>760</v>
      </c>
      <c r="B244" s="523">
        <v>138253</v>
      </c>
      <c r="C244" s="232" t="s">
        <v>1185</v>
      </c>
      <c r="D244" s="233" t="s">
        <v>588</v>
      </c>
      <c r="E244" s="233" t="s">
        <v>931</v>
      </c>
      <c r="F244" s="270">
        <v>18544</v>
      </c>
      <c r="G244" s="288">
        <v>0.13413</v>
      </c>
      <c r="H244" s="229"/>
      <c r="I244" s="230"/>
      <c r="J244" s="346"/>
      <c r="K244" s="346"/>
      <c r="L244" s="346"/>
      <c r="M244" s="346"/>
      <c r="N244" s="346"/>
      <c r="O244" s="346"/>
      <c r="P244" s="346"/>
      <c r="Q244" s="346"/>
      <c r="R244" s="346"/>
    </row>
    <row r="245" spans="1:18" s="231" customFormat="1" ht="35.1" customHeight="1">
      <c r="A245" s="521"/>
      <c r="B245" s="524"/>
      <c r="C245" s="232" t="s">
        <v>761</v>
      </c>
      <c r="D245" s="233" t="s">
        <v>590</v>
      </c>
      <c r="E245" s="233" t="s">
        <v>805</v>
      </c>
      <c r="F245" s="270">
        <v>87249</v>
      </c>
      <c r="G245" s="288">
        <v>0.63107999999999997</v>
      </c>
      <c r="H245" s="229"/>
      <c r="I245" s="230"/>
      <c r="J245" s="346"/>
      <c r="K245" s="346"/>
      <c r="L245" s="346"/>
      <c r="M245" s="346"/>
      <c r="N245" s="346"/>
      <c r="O245" s="346"/>
      <c r="P245" s="346"/>
      <c r="Q245" s="346"/>
      <c r="R245" s="346"/>
    </row>
    <row r="246" spans="1:18" s="231" customFormat="1" ht="35.1" customHeight="1">
      <c r="A246" s="521"/>
      <c r="B246" s="524"/>
      <c r="C246" s="232" t="s">
        <v>762</v>
      </c>
      <c r="D246" s="233" t="s">
        <v>585</v>
      </c>
      <c r="E246" s="233" t="s">
        <v>932</v>
      </c>
      <c r="F246" s="265">
        <v>18</v>
      </c>
      <c r="G246" s="288">
        <v>1.2999999999999999E-4</v>
      </c>
      <c r="H246" s="229"/>
      <c r="I246" s="230"/>
      <c r="J246" s="346"/>
      <c r="K246" s="346"/>
      <c r="L246" s="346"/>
      <c r="M246" s="346"/>
      <c r="N246" s="346"/>
      <c r="O246" s="346"/>
      <c r="P246" s="346"/>
      <c r="Q246" s="346"/>
      <c r="R246" s="346"/>
    </row>
    <row r="247" spans="1:18" s="231" customFormat="1" ht="35.1" customHeight="1">
      <c r="A247" s="521"/>
      <c r="B247" s="524"/>
      <c r="C247" s="232" t="s">
        <v>763</v>
      </c>
      <c r="D247" s="233" t="s">
        <v>601</v>
      </c>
      <c r="E247" s="233" t="s">
        <v>792</v>
      </c>
      <c r="F247" s="270">
        <v>3983</v>
      </c>
      <c r="G247" s="288">
        <v>2.8809999999999999E-2</v>
      </c>
      <c r="H247" s="229"/>
      <c r="I247" s="224"/>
      <c r="J247" s="346"/>
      <c r="K247" s="346"/>
      <c r="L247" s="346"/>
      <c r="M247" s="346"/>
      <c r="N247" s="346"/>
      <c r="O247" s="346"/>
      <c r="P247" s="346"/>
      <c r="Q247" s="346"/>
      <c r="R247" s="346"/>
    </row>
    <row r="248" spans="1:18" s="231" customFormat="1" ht="35.1" customHeight="1">
      <c r="A248" s="521"/>
      <c r="B248" s="524"/>
      <c r="C248" s="232" t="s">
        <v>764</v>
      </c>
      <c r="D248" s="233" t="s">
        <v>601</v>
      </c>
      <c r="E248" s="233" t="s">
        <v>933</v>
      </c>
      <c r="F248" s="270">
        <v>6848</v>
      </c>
      <c r="G248" s="288">
        <v>4.9529999999999998E-2</v>
      </c>
      <c r="H248" s="229"/>
      <c r="I248" s="230"/>
      <c r="J248" s="346"/>
      <c r="K248" s="346"/>
      <c r="L248" s="346"/>
      <c r="M248" s="346"/>
      <c r="N248" s="346"/>
      <c r="O248" s="346"/>
      <c r="P248" s="346"/>
      <c r="Q248" s="346"/>
      <c r="R248" s="346"/>
    </row>
    <row r="249" spans="1:18" s="231" customFormat="1" ht="35.1" customHeight="1">
      <c r="A249" s="521"/>
      <c r="B249" s="524"/>
      <c r="C249" s="232" t="s">
        <v>765</v>
      </c>
      <c r="D249" s="233" t="s">
        <v>598</v>
      </c>
      <c r="E249" s="233" t="s">
        <v>934</v>
      </c>
      <c r="F249" s="270">
        <v>4508</v>
      </c>
      <c r="G249" s="288">
        <v>3.261E-2</v>
      </c>
      <c r="H249" s="229"/>
      <c r="I249" s="230"/>
      <c r="J249" s="346"/>
      <c r="K249" s="346"/>
      <c r="L249" s="346"/>
      <c r="M249" s="346"/>
      <c r="N249" s="346"/>
      <c r="O249" s="346"/>
      <c r="P249" s="346"/>
      <c r="Q249" s="346"/>
      <c r="R249" s="346"/>
    </row>
    <row r="250" spans="1:18" ht="35.1" customHeight="1">
      <c r="A250" s="521"/>
      <c r="B250" s="524"/>
      <c r="C250" s="232" t="s">
        <v>766</v>
      </c>
      <c r="D250" s="233" t="s">
        <v>601</v>
      </c>
      <c r="E250" s="233" t="s">
        <v>935</v>
      </c>
      <c r="F250" s="265">
        <v>61</v>
      </c>
      <c r="G250" s="288">
        <v>4.4000000000000002E-4</v>
      </c>
      <c r="H250" s="229"/>
    </row>
    <row r="251" spans="1:18" ht="35.1" customHeight="1">
      <c r="A251" s="521"/>
      <c r="B251" s="524"/>
      <c r="C251" s="232" t="s">
        <v>767</v>
      </c>
      <c r="D251" s="233" t="s">
        <v>602</v>
      </c>
      <c r="E251" s="233" t="s">
        <v>936</v>
      </c>
      <c r="F251" s="265">
        <v>23</v>
      </c>
      <c r="G251" s="288">
        <v>1.7000000000000001E-4</v>
      </c>
      <c r="H251" s="229"/>
    </row>
    <row r="252" spans="1:18" s="245" customFormat="1" ht="35.1" customHeight="1">
      <c r="A252" s="521"/>
      <c r="B252" s="524"/>
      <c r="C252" s="232" t="s">
        <v>768</v>
      </c>
      <c r="D252" s="233" t="s">
        <v>594</v>
      </c>
      <c r="E252" s="233" t="s">
        <v>937</v>
      </c>
      <c r="F252" s="265">
        <v>23</v>
      </c>
      <c r="G252" s="288">
        <v>1.7000000000000001E-4</v>
      </c>
      <c r="H252" s="244"/>
      <c r="I252" s="230"/>
      <c r="J252" s="354"/>
      <c r="K252" s="346"/>
      <c r="L252" s="346"/>
      <c r="M252" s="346"/>
      <c r="N252" s="354"/>
      <c r="O252" s="354"/>
      <c r="P252" s="355"/>
      <c r="Q252" s="355"/>
      <c r="R252" s="355"/>
    </row>
    <row r="253" spans="1:18" ht="35.1" customHeight="1">
      <c r="A253" s="521"/>
      <c r="B253" s="524"/>
      <c r="C253" s="232" t="s">
        <v>769</v>
      </c>
      <c r="D253" s="233" t="s">
        <v>601</v>
      </c>
      <c r="E253" s="233" t="s">
        <v>781</v>
      </c>
      <c r="F253" s="265">
        <v>18</v>
      </c>
      <c r="G253" s="288">
        <v>1.2999999999999999E-4</v>
      </c>
    </row>
    <row r="254" spans="1:18" ht="35.1" customHeight="1">
      <c r="A254" s="521"/>
      <c r="B254" s="524"/>
      <c r="C254" s="232" t="s">
        <v>770</v>
      </c>
      <c r="D254" s="233" t="s">
        <v>601</v>
      </c>
      <c r="E254" s="233" t="s">
        <v>938</v>
      </c>
      <c r="F254" s="265">
        <v>133</v>
      </c>
      <c r="G254" s="288">
        <v>9.6000000000000002E-4</v>
      </c>
    </row>
    <row r="255" spans="1:18" ht="35.1" customHeight="1">
      <c r="A255" s="521"/>
      <c r="B255" s="524"/>
      <c r="C255" s="232" t="s">
        <v>771</v>
      </c>
      <c r="D255" s="233" t="s">
        <v>601</v>
      </c>
      <c r="E255" s="233" t="s">
        <v>939</v>
      </c>
      <c r="F255" s="265">
        <v>341</v>
      </c>
      <c r="G255" s="288">
        <v>2.47E-3</v>
      </c>
    </row>
    <row r="256" spans="1:18" ht="39" customHeight="1">
      <c r="A256" s="521"/>
      <c r="B256" s="524"/>
      <c r="C256" s="232" t="s">
        <v>1182</v>
      </c>
      <c r="D256" s="233" t="s">
        <v>601</v>
      </c>
      <c r="E256" s="233" t="s">
        <v>940</v>
      </c>
      <c r="F256" s="265">
        <v>7</v>
      </c>
      <c r="G256" s="288">
        <v>5.0000000000000002E-5</v>
      </c>
      <c r="K256" s="354"/>
      <c r="L256" s="354"/>
      <c r="M256" s="354"/>
    </row>
    <row r="257" spans="1:7" ht="35.1" customHeight="1">
      <c r="A257" s="521"/>
      <c r="B257" s="524"/>
      <c r="C257" s="232" t="s">
        <v>973</v>
      </c>
      <c r="D257" s="233" t="s">
        <v>606</v>
      </c>
      <c r="E257" s="233" t="s">
        <v>941</v>
      </c>
      <c r="F257" s="270">
        <v>6870</v>
      </c>
      <c r="G257" s="288">
        <v>4.9689999999999998E-2</v>
      </c>
    </row>
    <row r="258" spans="1:7" ht="42" customHeight="1">
      <c r="A258" s="521"/>
      <c r="B258" s="524"/>
      <c r="C258" s="232" t="s">
        <v>772</v>
      </c>
      <c r="D258" s="233" t="s">
        <v>601</v>
      </c>
      <c r="E258" s="233" t="s">
        <v>942</v>
      </c>
      <c r="F258" s="270">
        <v>1215</v>
      </c>
      <c r="G258" s="288">
        <v>8.7899999999999992E-3</v>
      </c>
    </row>
    <row r="259" spans="1:7" ht="35.1" customHeight="1">
      <c r="A259" s="521"/>
      <c r="B259" s="524"/>
      <c r="C259" s="232" t="s">
        <v>773</v>
      </c>
      <c r="D259" s="233" t="s">
        <v>601</v>
      </c>
      <c r="E259" s="233" t="s">
        <v>943</v>
      </c>
      <c r="F259" s="265">
        <v>58</v>
      </c>
      <c r="G259" s="288">
        <v>4.2000000000000002E-4</v>
      </c>
    </row>
    <row r="260" spans="1:7" ht="37.5" customHeight="1">
      <c r="A260" s="521"/>
      <c r="B260" s="524"/>
      <c r="C260" s="232" t="s">
        <v>774</v>
      </c>
      <c r="D260" s="233" t="s">
        <v>601</v>
      </c>
      <c r="E260" s="233" t="s">
        <v>944</v>
      </c>
      <c r="F260" s="265">
        <v>4</v>
      </c>
      <c r="G260" s="288">
        <v>3.0000000000000001E-5</v>
      </c>
    </row>
    <row r="261" spans="1:7" ht="37.5" customHeight="1">
      <c r="A261" s="521"/>
      <c r="B261" s="524"/>
      <c r="C261" s="232" t="s">
        <v>775</v>
      </c>
      <c r="D261" s="233" t="s">
        <v>1187</v>
      </c>
      <c r="E261" s="233" t="s">
        <v>776</v>
      </c>
      <c r="F261" s="265">
        <v>29</v>
      </c>
      <c r="G261" s="288">
        <v>2.1000000000000001E-4</v>
      </c>
    </row>
    <row r="262" spans="1:7" ht="37.5" customHeight="1">
      <c r="A262" s="521"/>
      <c r="B262" s="524"/>
      <c r="C262" s="232" t="s">
        <v>777</v>
      </c>
      <c r="D262" s="233" t="s">
        <v>601</v>
      </c>
      <c r="E262" s="233" t="s">
        <v>778</v>
      </c>
      <c r="F262" s="265">
        <v>52</v>
      </c>
      <c r="G262" s="288">
        <v>3.8000000000000002E-4</v>
      </c>
    </row>
    <row r="263" spans="1:7" ht="35.1" customHeight="1">
      <c r="A263" s="521"/>
      <c r="B263" s="524"/>
      <c r="C263" s="232" t="s">
        <v>929</v>
      </c>
      <c r="D263" s="233" t="s">
        <v>601</v>
      </c>
      <c r="E263" s="233" t="s">
        <v>945</v>
      </c>
      <c r="F263" s="265">
        <v>29</v>
      </c>
      <c r="G263" s="288">
        <v>2.1000000000000001E-4</v>
      </c>
    </row>
    <row r="264" spans="1:7" ht="35.1" customHeight="1">
      <c r="A264" s="521"/>
      <c r="B264" s="524"/>
      <c r="C264" s="232" t="s">
        <v>930</v>
      </c>
      <c r="D264" s="233" t="s">
        <v>601</v>
      </c>
      <c r="E264" s="233" t="s">
        <v>797</v>
      </c>
      <c r="F264" s="270">
        <v>74</v>
      </c>
      <c r="G264" s="288">
        <v>5.4000000000000001E-4</v>
      </c>
    </row>
    <row r="265" spans="1:7" ht="35.1" customHeight="1">
      <c r="A265" s="521"/>
      <c r="B265" s="524"/>
      <c r="C265" s="232" t="s">
        <v>946</v>
      </c>
      <c r="D265" s="233" t="s">
        <v>601</v>
      </c>
      <c r="E265" s="233">
        <v>397</v>
      </c>
      <c r="F265" s="270">
        <v>13</v>
      </c>
      <c r="G265" s="288">
        <v>9.0000000000000006E-5</v>
      </c>
    </row>
    <row r="266" spans="1:7" ht="35.1" customHeight="1">
      <c r="A266" s="521"/>
      <c r="B266" s="524"/>
      <c r="C266" s="232" t="s">
        <v>1183</v>
      </c>
      <c r="D266" s="233" t="s">
        <v>601</v>
      </c>
      <c r="E266" s="233">
        <v>411</v>
      </c>
      <c r="F266" s="270">
        <v>57</v>
      </c>
      <c r="G266" s="288">
        <v>4.0999999999999999E-4</v>
      </c>
    </row>
    <row r="267" spans="1:7" ht="40.5" customHeight="1">
      <c r="A267" s="521"/>
      <c r="B267" s="524"/>
      <c r="C267" s="232" t="s">
        <v>1184</v>
      </c>
      <c r="D267" s="233" t="s">
        <v>601</v>
      </c>
      <c r="E267" s="233">
        <v>420</v>
      </c>
      <c r="F267" s="270">
        <v>45</v>
      </c>
      <c r="G267" s="288">
        <v>3.3E-4</v>
      </c>
    </row>
    <row r="268" spans="1:7" ht="60.75" customHeight="1">
      <c r="A268" s="356" t="s">
        <v>779</v>
      </c>
      <c r="B268" s="357">
        <f>+B4+B50+B105+B154+B167+B176+B184+B201+B213+B228+B244</f>
        <v>2858424</v>
      </c>
      <c r="C268" s="358"/>
      <c r="D268" s="532" t="s">
        <v>583</v>
      </c>
      <c r="E268" s="532"/>
      <c r="F268" s="359">
        <f>SUM(F4:F267)</f>
        <v>2130644</v>
      </c>
      <c r="G268" s="360">
        <f>F268/B268</f>
        <v>0.7453911666008961</v>
      </c>
    </row>
    <row r="269" spans="1:7">
      <c r="B269" s="247"/>
      <c r="C269" s="230"/>
      <c r="D269" s="248"/>
      <c r="E269" s="248"/>
      <c r="F269" s="271"/>
      <c r="G269" s="291"/>
    </row>
    <row r="270" spans="1:7">
      <c r="B270" s="247"/>
      <c r="C270" s="230"/>
      <c r="D270" s="248"/>
      <c r="E270" s="248"/>
      <c r="F270" s="271"/>
      <c r="G270" s="291"/>
    </row>
    <row r="271" spans="1:7">
      <c r="B271" s="247"/>
      <c r="C271" s="230"/>
      <c r="D271" s="248"/>
      <c r="E271" s="248"/>
      <c r="F271" s="271"/>
      <c r="G271" s="291"/>
    </row>
    <row r="272" spans="1:7">
      <c r="B272" s="247"/>
      <c r="C272" s="230"/>
      <c r="D272" s="248"/>
      <c r="E272" s="248"/>
      <c r="F272" s="271"/>
      <c r="G272" s="291"/>
    </row>
    <row r="273" spans="2:7">
      <c r="B273" s="247"/>
      <c r="C273" s="230"/>
      <c r="D273" s="248"/>
      <c r="E273" s="248"/>
      <c r="F273" s="271"/>
      <c r="G273" s="291"/>
    </row>
    <row r="274" spans="2:7">
      <c r="B274" s="247"/>
      <c r="C274" s="230"/>
      <c r="D274" s="248"/>
      <c r="E274" s="248"/>
      <c r="F274" s="271"/>
      <c r="G274" s="291"/>
    </row>
    <row r="275" spans="2:7">
      <c r="B275" s="247"/>
      <c r="C275" s="230"/>
      <c r="D275" s="248"/>
      <c r="E275" s="248"/>
      <c r="F275" s="271"/>
      <c r="G275" s="291"/>
    </row>
    <row r="276" spans="2:7">
      <c r="B276" s="247"/>
      <c r="C276" s="230"/>
      <c r="D276" s="248"/>
      <c r="E276" s="248"/>
      <c r="F276" s="271"/>
      <c r="G276" s="291"/>
    </row>
    <row r="277" spans="2:7">
      <c r="B277" s="247"/>
      <c r="C277" s="230"/>
      <c r="D277" s="248"/>
      <c r="E277" s="248"/>
      <c r="F277" s="271"/>
      <c r="G277" s="291"/>
    </row>
    <row r="278" spans="2:7">
      <c r="B278" s="247"/>
      <c r="C278" s="230"/>
      <c r="D278" s="248"/>
      <c r="E278" s="248"/>
      <c r="F278" s="271"/>
      <c r="G278" s="291"/>
    </row>
    <row r="279" spans="2:7">
      <c r="B279" s="247"/>
      <c r="C279" s="230"/>
      <c r="D279" s="248"/>
      <c r="E279" s="248"/>
      <c r="F279" s="271"/>
      <c r="G279" s="291"/>
    </row>
    <row r="280" spans="2:7">
      <c r="B280" s="247"/>
      <c r="C280" s="230"/>
      <c r="D280" s="248"/>
      <c r="E280" s="248"/>
      <c r="F280" s="271"/>
      <c r="G280" s="291"/>
    </row>
    <row r="281" spans="2:7">
      <c r="B281" s="247"/>
      <c r="C281" s="230"/>
      <c r="D281" s="248"/>
      <c r="E281" s="248"/>
      <c r="F281" s="271"/>
      <c r="G281" s="291"/>
    </row>
    <row r="282" spans="2:7">
      <c r="B282" s="247"/>
      <c r="C282" s="230"/>
      <c r="D282" s="248"/>
      <c r="E282" s="248"/>
      <c r="F282" s="271"/>
      <c r="G282" s="291"/>
    </row>
    <row r="283" spans="2:7">
      <c r="B283" s="247"/>
      <c r="C283" s="230"/>
      <c r="D283" s="248"/>
      <c r="E283" s="248"/>
      <c r="F283" s="271"/>
      <c r="G283" s="291"/>
    </row>
    <row r="284" spans="2:7">
      <c r="B284" s="247"/>
      <c r="C284" s="230"/>
      <c r="D284" s="248"/>
      <c r="E284" s="248"/>
      <c r="F284" s="271"/>
      <c r="G284" s="291"/>
    </row>
    <row r="285" spans="2:7">
      <c r="B285" s="247"/>
      <c r="C285" s="230"/>
      <c r="D285" s="248"/>
      <c r="E285" s="248"/>
      <c r="F285" s="271"/>
      <c r="G285" s="291"/>
    </row>
    <row r="286" spans="2:7">
      <c r="B286" s="247"/>
      <c r="C286" s="230"/>
      <c r="D286" s="248"/>
      <c r="E286" s="248"/>
      <c r="F286" s="271"/>
      <c r="G286" s="291"/>
    </row>
    <row r="287" spans="2:7">
      <c r="B287" s="247"/>
      <c r="C287" s="230"/>
      <c r="D287" s="248"/>
      <c r="E287" s="248"/>
      <c r="F287" s="271"/>
      <c r="G287" s="291"/>
    </row>
    <row r="288" spans="2:7">
      <c r="B288" s="247"/>
      <c r="C288" s="230"/>
      <c r="D288" s="248"/>
      <c r="E288" s="248"/>
      <c r="F288" s="271"/>
      <c r="G288" s="291"/>
    </row>
    <row r="289" spans="2:7">
      <c r="B289" s="247"/>
      <c r="C289" s="230"/>
      <c r="D289" s="248"/>
      <c r="E289" s="248"/>
      <c r="F289" s="271"/>
      <c r="G289" s="291"/>
    </row>
    <row r="290" spans="2:7">
      <c r="B290" s="247"/>
      <c r="C290" s="230"/>
      <c r="D290" s="248"/>
      <c r="E290" s="248"/>
      <c r="F290" s="271"/>
      <c r="G290" s="291"/>
    </row>
    <row r="291" spans="2:7">
      <c r="B291" s="247"/>
      <c r="C291" s="230"/>
      <c r="D291" s="248"/>
      <c r="E291" s="248"/>
      <c r="F291" s="271"/>
      <c r="G291" s="291"/>
    </row>
    <row r="292" spans="2:7">
      <c r="B292" s="247"/>
      <c r="C292" s="230"/>
      <c r="D292" s="248"/>
      <c r="E292" s="248"/>
      <c r="F292" s="271"/>
      <c r="G292" s="291"/>
    </row>
    <row r="293" spans="2:7">
      <c r="B293" s="247"/>
      <c r="C293" s="230"/>
      <c r="D293" s="248"/>
      <c r="E293" s="248"/>
      <c r="F293" s="271"/>
      <c r="G293" s="291"/>
    </row>
    <row r="294" spans="2:7">
      <c r="B294" s="247"/>
      <c r="C294" s="230"/>
      <c r="D294" s="248"/>
      <c r="E294" s="248"/>
      <c r="F294" s="271"/>
      <c r="G294" s="291"/>
    </row>
    <row r="295" spans="2:7">
      <c r="B295" s="247"/>
      <c r="C295" s="230"/>
      <c r="D295" s="248"/>
      <c r="E295" s="248"/>
      <c r="F295" s="271"/>
      <c r="G295" s="291"/>
    </row>
    <row r="296" spans="2:7">
      <c r="B296" s="247"/>
      <c r="C296" s="230"/>
      <c r="D296" s="248"/>
      <c r="E296" s="248"/>
      <c r="F296" s="271"/>
      <c r="G296" s="291"/>
    </row>
    <row r="297" spans="2:7">
      <c r="B297" s="247"/>
      <c r="C297" s="230"/>
      <c r="D297" s="248"/>
      <c r="E297" s="248"/>
      <c r="F297" s="271"/>
      <c r="G297" s="291"/>
    </row>
    <row r="298" spans="2:7">
      <c r="B298" s="247"/>
      <c r="C298" s="230"/>
      <c r="D298" s="248"/>
      <c r="E298" s="248"/>
      <c r="F298" s="271"/>
      <c r="G298" s="291"/>
    </row>
    <row r="299" spans="2:7">
      <c r="B299" s="247"/>
      <c r="C299" s="230"/>
      <c r="D299" s="248"/>
      <c r="E299" s="248"/>
      <c r="F299" s="271"/>
      <c r="G299" s="291"/>
    </row>
    <row r="300" spans="2:7">
      <c r="B300" s="247"/>
      <c r="C300" s="230"/>
      <c r="D300" s="248"/>
      <c r="E300" s="248"/>
      <c r="F300" s="271"/>
      <c r="G300" s="291"/>
    </row>
    <row r="301" spans="2:7">
      <c r="B301" s="247"/>
      <c r="C301" s="230"/>
      <c r="D301" s="248"/>
      <c r="E301" s="248"/>
      <c r="F301" s="271"/>
      <c r="G301" s="291"/>
    </row>
    <row r="302" spans="2:7">
      <c r="B302" s="247"/>
      <c r="C302" s="230"/>
      <c r="D302" s="248"/>
      <c r="E302" s="248"/>
      <c r="F302" s="271"/>
      <c r="G302" s="291"/>
    </row>
    <row r="303" spans="2:7">
      <c r="B303" s="247"/>
      <c r="C303" s="230"/>
      <c r="D303" s="248"/>
      <c r="E303" s="248"/>
      <c r="F303" s="271"/>
      <c r="G303" s="291"/>
    </row>
    <row r="304" spans="2:7">
      <c r="B304" s="247"/>
      <c r="C304" s="230"/>
      <c r="D304" s="248"/>
      <c r="E304" s="248"/>
      <c r="F304" s="271"/>
      <c r="G304" s="291"/>
    </row>
    <row r="305" spans="2:7">
      <c r="B305" s="247"/>
      <c r="C305" s="230"/>
      <c r="D305" s="248"/>
      <c r="E305" s="248"/>
      <c r="F305" s="271"/>
      <c r="G305" s="291"/>
    </row>
    <row r="306" spans="2:7">
      <c r="B306" s="247"/>
      <c r="C306" s="230"/>
      <c r="D306" s="248"/>
      <c r="E306" s="248"/>
      <c r="F306" s="271"/>
      <c r="G306" s="291"/>
    </row>
    <row r="307" spans="2:7">
      <c r="B307" s="247"/>
      <c r="C307" s="230"/>
      <c r="D307" s="248"/>
      <c r="E307" s="248"/>
      <c r="F307" s="271"/>
      <c r="G307" s="291"/>
    </row>
    <row r="308" spans="2:7">
      <c r="B308" s="247"/>
      <c r="C308" s="230"/>
      <c r="D308" s="248"/>
      <c r="E308" s="248"/>
      <c r="F308" s="271"/>
      <c r="G308" s="291"/>
    </row>
    <row r="309" spans="2:7">
      <c r="B309" s="247"/>
      <c r="C309" s="230"/>
      <c r="D309" s="248"/>
      <c r="E309" s="248"/>
      <c r="F309" s="271"/>
      <c r="G309" s="291"/>
    </row>
    <row r="310" spans="2:7">
      <c r="B310" s="247"/>
      <c r="C310" s="230"/>
      <c r="D310" s="248"/>
      <c r="E310" s="248"/>
      <c r="F310" s="271"/>
      <c r="G310" s="291"/>
    </row>
    <row r="311" spans="2:7">
      <c r="B311" s="247"/>
      <c r="C311" s="230"/>
      <c r="D311" s="248"/>
      <c r="E311" s="248"/>
      <c r="F311" s="271"/>
      <c r="G311" s="291"/>
    </row>
    <row r="312" spans="2:7">
      <c r="B312" s="247"/>
      <c r="C312" s="230"/>
      <c r="D312" s="248"/>
      <c r="E312" s="248"/>
      <c r="F312" s="271"/>
      <c r="G312" s="291"/>
    </row>
    <row r="313" spans="2:7">
      <c r="B313" s="247"/>
      <c r="C313" s="230"/>
      <c r="D313" s="248"/>
      <c r="E313" s="248"/>
      <c r="F313" s="271"/>
      <c r="G313" s="291"/>
    </row>
    <row r="314" spans="2:7">
      <c r="B314" s="247"/>
      <c r="C314" s="230"/>
      <c r="D314" s="248"/>
      <c r="E314" s="248"/>
      <c r="F314" s="271"/>
      <c r="G314" s="291"/>
    </row>
    <row r="315" spans="2:7">
      <c r="B315" s="247"/>
      <c r="C315" s="230"/>
      <c r="D315" s="248"/>
      <c r="E315" s="248"/>
      <c r="F315" s="271"/>
      <c r="G315" s="291"/>
    </row>
    <row r="316" spans="2:7">
      <c r="B316" s="247"/>
      <c r="C316" s="230"/>
      <c r="D316" s="248"/>
      <c r="E316" s="248"/>
      <c r="F316" s="271"/>
      <c r="G316" s="291"/>
    </row>
    <row r="317" spans="2:7">
      <c r="B317" s="247"/>
      <c r="C317" s="230"/>
      <c r="D317" s="248"/>
      <c r="E317" s="248"/>
      <c r="F317" s="271"/>
      <c r="G317" s="291"/>
    </row>
    <row r="318" spans="2:7">
      <c r="B318" s="247"/>
      <c r="C318" s="230"/>
      <c r="D318" s="248"/>
      <c r="E318" s="248"/>
      <c r="F318" s="271"/>
      <c r="G318" s="291"/>
    </row>
    <row r="319" spans="2:7">
      <c r="B319" s="247"/>
      <c r="C319" s="230"/>
      <c r="D319" s="248"/>
      <c r="E319" s="248"/>
      <c r="F319" s="271"/>
      <c r="G319" s="291"/>
    </row>
    <row r="320" spans="2:7">
      <c r="B320" s="247"/>
      <c r="C320" s="230"/>
      <c r="D320" s="248"/>
      <c r="E320" s="248"/>
      <c r="F320" s="271"/>
      <c r="G320" s="291"/>
    </row>
    <row r="321" spans="2:7">
      <c r="B321" s="247"/>
      <c r="C321" s="230"/>
      <c r="D321" s="248"/>
      <c r="E321" s="248"/>
      <c r="F321" s="271"/>
      <c r="G321" s="291"/>
    </row>
    <row r="322" spans="2:7">
      <c r="B322" s="247"/>
      <c r="C322" s="230"/>
      <c r="D322" s="248"/>
      <c r="E322" s="248"/>
      <c r="F322" s="271"/>
      <c r="G322" s="291"/>
    </row>
    <row r="323" spans="2:7">
      <c r="B323" s="247"/>
      <c r="C323" s="230"/>
      <c r="D323" s="248"/>
      <c r="E323" s="248"/>
      <c r="F323" s="271"/>
      <c r="G323" s="291"/>
    </row>
    <row r="324" spans="2:7">
      <c r="B324" s="247"/>
      <c r="C324" s="230"/>
      <c r="D324" s="248"/>
      <c r="E324" s="248"/>
      <c r="F324" s="271"/>
      <c r="G324" s="291"/>
    </row>
    <row r="325" spans="2:7">
      <c r="B325" s="247"/>
      <c r="C325" s="230"/>
      <c r="D325" s="248"/>
      <c r="E325" s="248"/>
      <c r="F325" s="271"/>
      <c r="G325" s="291"/>
    </row>
    <row r="326" spans="2:7">
      <c r="B326" s="247"/>
      <c r="C326" s="230"/>
      <c r="D326" s="248"/>
      <c r="E326" s="248"/>
      <c r="F326" s="271"/>
      <c r="G326" s="291"/>
    </row>
    <row r="327" spans="2:7">
      <c r="B327" s="247"/>
      <c r="C327" s="230"/>
      <c r="D327" s="248"/>
      <c r="E327" s="248"/>
      <c r="F327" s="271"/>
      <c r="G327" s="291"/>
    </row>
    <row r="328" spans="2:7">
      <c r="B328" s="247"/>
      <c r="C328" s="230"/>
      <c r="D328" s="248"/>
      <c r="E328" s="248"/>
      <c r="F328" s="271"/>
      <c r="G328" s="291"/>
    </row>
    <row r="329" spans="2:7">
      <c r="B329" s="247"/>
      <c r="C329" s="230"/>
      <c r="D329" s="248"/>
      <c r="E329" s="248"/>
      <c r="F329" s="271"/>
      <c r="G329" s="291"/>
    </row>
    <row r="330" spans="2:7">
      <c r="B330" s="247"/>
      <c r="C330" s="230"/>
      <c r="D330" s="248"/>
      <c r="E330" s="248"/>
      <c r="F330" s="271"/>
      <c r="G330" s="291"/>
    </row>
    <row r="331" spans="2:7">
      <c r="B331" s="247"/>
      <c r="C331" s="230"/>
      <c r="D331" s="248"/>
      <c r="E331" s="248"/>
      <c r="F331" s="271"/>
      <c r="G331" s="291"/>
    </row>
    <row r="332" spans="2:7">
      <c r="B332" s="247"/>
      <c r="C332" s="230"/>
      <c r="D332" s="248"/>
      <c r="E332" s="248"/>
      <c r="F332" s="271"/>
      <c r="G332" s="291"/>
    </row>
    <row r="333" spans="2:7">
      <c r="B333" s="247"/>
      <c r="C333" s="230"/>
      <c r="D333" s="248"/>
      <c r="E333" s="248"/>
      <c r="F333" s="271"/>
      <c r="G333" s="291"/>
    </row>
    <row r="334" spans="2:7">
      <c r="B334" s="247"/>
      <c r="C334" s="230"/>
      <c r="D334" s="248"/>
      <c r="E334" s="248"/>
      <c r="F334" s="271"/>
      <c r="G334" s="291"/>
    </row>
    <row r="335" spans="2:7">
      <c r="B335" s="247"/>
      <c r="C335" s="230"/>
      <c r="D335" s="248"/>
      <c r="E335" s="248"/>
      <c r="F335" s="271"/>
      <c r="G335" s="291"/>
    </row>
    <row r="336" spans="2:7">
      <c r="B336" s="247"/>
      <c r="C336" s="230"/>
      <c r="D336" s="248"/>
      <c r="E336" s="248"/>
      <c r="F336" s="271"/>
      <c r="G336" s="291"/>
    </row>
    <row r="337" spans="2:7">
      <c r="B337" s="247"/>
      <c r="C337" s="230"/>
      <c r="D337" s="248"/>
      <c r="E337" s="248"/>
      <c r="F337" s="271"/>
      <c r="G337" s="291"/>
    </row>
    <row r="338" spans="2:7">
      <c r="B338" s="247"/>
      <c r="C338" s="230"/>
      <c r="D338" s="248"/>
      <c r="E338" s="248"/>
      <c r="F338" s="271"/>
      <c r="G338" s="291"/>
    </row>
    <row r="339" spans="2:7">
      <c r="B339" s="247"/>
      <c r="C339" s="230"/>
      <c r="D339" s="248"/>
      <c r="E339" s="248"/>
      <c r="F339" s="271"/>
      <c r="G339" s="291"/>
    </row>
    <row r="340" spans="2:7">
      <c r="B340" s="247"/>
      <c r="C340" s="230"/>
      <c r="D340" s="248"/>
      <c r="E340" s="248"/>
      <c r="F340" s="271"/>
      <c r="G340" s="291"/>
    </row>
    <row r="341" spans="2:7">
      <c r="B341" s="247"/>
      <c r="C341" s="230"/>
      <c r="D341" s="248"/>
      <c r="E341" s="248"/>
      <c r="F341" s="271"/>
      <c r="G341" s="291"/>
    </row>
    <row r="342" spans="2:7">
      <c r="B342" s="247"/>
      <c r="C342" s="230"/>
      <c r="D342" s="248"/>
      <c r="E342" s="248"/>
      <c r="F342" s="271"/>
      <c r="G342" s="291"/>
    </row>
    <row r="343" spans="2:7">
      <c r="B343" s="247"/>
      <c r="C343" s="230"/>
      <c r="D343" s="248"/>
      <c r="E343" s="248"/>
      <c r="F343" s="271"/>
      <c r="G343" s="291"/>
    </row>
    <row r="344" spans="2:7">
      <c r="B344" s="247"/>
      <c r="C344" s="230"/>
      <c r="D344" s="248"/>
      <c r="E344" s="248"/>
      <c r="F344" s="271"/>
      <c r="G344" s="291"/>
    </row>
    <row r="345" spans="2:7">
      <c r="B345" s="247"/>
      <c r="C345" s="230"/>
      <c r="D345" s="248"/>
      <c r="E345" s="248"/>
      <c r="F345" s="271"/>
      <c r="G345" s="291"/>
    </row>
    <row r="346" spans="2:7">
      <c r="B346" s="247"/>
      <c r="C346" s="230"/>
      <c r="D346" s="248"/>
      <c r="E346" s="248"/>
      <c r="F346" s="271"/>
      <c r="G346" s="291"/>
    </row>
    <row r="347" spans="2:7">
      <c r="B347" s="247"/>
      <c r="C347" s="230"/>
      <c r="D347" s="248"/>
      <c r="E347" s="248"/>
      <c r="F347" s="271"/>
      <c r="G347" s="291"/>
    </row>
    <row r="348" spans="2:7">
      <c r="B348" s="247"/>
      <c r="C348" s="230"/>
      <c r="D348" s="248"/>
      <c r="E348" s="248"/>
      <c r="F348" s="271"/>
      <c r="G348" s="291"/>
    </row>
    <row r="349" spans="2:7">
      <c r="B349" s="247"/>
      <c r="C349" s="230"/>
      <c r="D349" s="248"/>
      <c r="E349" s="248"/>
      <c r="F349" s="271"/>
      <c r="G349" s="291"/>
    </row>
    <row r="350" spans="2:7">
      <c r="B350" s="247"/>
      <c r="C350" s="230"/>
      <c r="D350" s="248"/>
      <c r="E350" s="248"/>
      <c r="F350" s="271"/>
      <c r="G350" s="291"/>
    </row>
    <row r="351" spans="2:7">
      <c r="B351" s="247"/>
      <c r="C351" s="230"/>
      <c r="D351" s="248"/>
      <c r="E351" s="248"/>
      <c r="F351" s="271"/>
      <c r="G351" s="291"/>
    </row>
    <row r="352" spans="2:7">
      <c r="B352" s="247"/>
      <c r="C352" s="230"/>
      <c r="D352" s="248"/>
      <c r="E352" s="248"/>
      <c r="F352" s="271"/>
      <c r="G352" s="291"/>
    </row>
    <row r="353" spans="2:7">
      <c r="B353" s="247"/>
      <c r="C353" s="230"/>
      <c r="D353" s="248"/>
      <c r="E353" s="248"/>
      <c r="F353" s="271"/>
      <c r="G353" s="291"/>
    </row>
    <row r="354" spans="2:7">
      <c r="B354" s="247"/>
      <c r="C354" s="230"/>
      <c r="D354" s="248"/>
      <c r="E354" s="248"/>
      <c r="F354" s="271"/>
      <c r="G354" s="291"/>
    </row>
    <row r="355" spans="2:7">
      <c r="B355" s="247"/>
      <c r="C355" s="230"/>
      <c r="D355" s="248"/>
      <c r="E355" s="248"/>
      <c r="F355" s="271"/>
      <c r="G355" s="291"/>
    </row>
    <row r="356" spans="2:7">
      <c r="B356" s="247"/>
      <c r="C356" s="230"/>
      <c r="D356" s="248"/>
      <c r="E356" s="248"/>
      <c r="F356" s="271"/>
      <c r="G356" s="291"/>
    </row>
    <row r="357" spans="2:7">
      <c r="B357" s="247"/>
      <c r="C357" s="230"/>
      <c r="D357" s="248"/>
      <c r="E357" s="248"/>
      <c r="F357" s="271"/>
      <c r="G357" s="291"/>
    </row>
    <row r="358" spans="2:7">
      <c r="B358" s="247"/>
      <c r="C358" s="230"/>
      <c r="D358" s="248"/>
      <c r="E358" s="248"/>
      <c r="F358" s="271"/>
      <c r="G358" s="291"/>
    </row>
    <row r="359" spans="2:7">
      <c r="B359" s="247"/>
      <c r="C359" s="230"/>
      <c r="D359" s="248"/>
      <c r="E359" s="248"/>
      <c r="F359" s="271"/>
      <c r="G359" s="291"/>
    </row>
    <row r="360" spans="2:7">
      <c r="B360" s="247"/>
      <c r="C360" s="230"/>
      <c r="D360" s="248"/>
      <c r="E360" s="248"/>
      <c r="F360" s="271"/>
      <c r="G360" s="291"/>
    </row>
    <row r="361" spans="2:7">
      <c r="B361" s="247"/>
      <c r="C361" s="230"/>
      <c r="D361" s="248"/>
      <c r="E361" s="248"/>
      <c r="F361" s="271"/>
      <c r="G361" s="291"/>
    </row>
    <row r="362" spans="2:7">
      <c r="B362" s="247"/>
      <c r="C362" s="230"/>
      <c r="D362" s="248"/>
      <c r="E362" s="248"/>
      <c r="F362" s="271"/>
      <c r="G362" s="291"/>
    </row>
    <row r="363" spans="2:7">
      <c r="B363" s="247"/>
      <c r="C363" s="230"/>
      <c r="D363" s="248"/>
      <c r="E363" s="248"/>
      <c r="F363" s="271"/>
      <c r="G363" s="291"/>
    </row>
    <row r="364" spans="2:7">
      <c r="B364" s="247"/>
      <c r="C364" s="230"/>
      <c r="D364" s="248"/>
      <c r="E364" s="248"/>
      <c r="F364" s="271"/>
      <c r="G364" s="291"/>
    </row>
    <row r="365" spans="2:7">
      <c r="B365" s="247"/>
      <c r="C365" s="230"/>
      <c r="D365" s="248"/>
      <c r="E365" s="248"/>
      <c r="F365" s="271"/>
      <c r="G365" s="291"/>
    </row>
    <row r="366" spans="2:7">
      <c r="B366" s="247"/>
      <c r="C366" s="230"/>
      <c r="D366" s="248"/>
      <c r="E366" s="248"/>
      <c r="F366" s="271"/>
      <c r="G366" s="291"/>
    </row>
    <row r="367" spans="2:7">
      <c r="B367" s="247"/>
      <c r="C367" s="230"/>
      <c r="D367" s="248"/>
      <c r="E367" s="248"/>
      <c r="F367" s="271"/>
      <c r="G367" s="291"/>
    </row>
    <row r="368" spans="2:7">
      <c r="B368" s="247"/>
      <c r="C368" s="230"/>
      <c r="D368" s="248"/>
      <c r="E368" s="248"/>
      <c r="F368" s="271"/>
      <c r="G368" s="291"/>
    </row>
    <row r="369" spans="2:7">
      <c r="B369" s="247"/>
      <c r="C369" s="230"/>
      <c r="D369" s="248"/>
      <c r="E369" s="248"/>
      <c r="F369" s="271"/>
      <c r="G369" s="291"/>
    </row>
    <row r="370" spans="2:7">
      <c r="B370" s="247"/>
      <c r="C370" s="230"/>
      <c r="D370" s="248"/>
      <c r="E370" s="248"/>
      <c r="F370" s="271"/>
      <c r="G370" s="291"/>
    </row>
    <row r="371" spans="2:7">
      <c r="B371" s="247"/>
      <c r="C371" s="230"/>
      <c r="D371" s="248"/>
      <c r="E371" s="248"/>
      <c r="F371" s="271"/>
      <c r="G371" s="291"/>
    </row>
    <row r="372" spans="2:7">
      <c r="B372" s="247"/>
      <c r="C372" s="230"/>
      <c r="D372" s="248"/>
      <c r="E372" s="248"/>
      <c r="F372" s="271"/>
      <c r="G372" s="291"/>
    </row>
    <row r="373" spans="2:7">
      <c r="B373" s="247"/>
      <c r="C373" s="230"/>
      <c r="D373" s="248"/>
      <c r="E373" s="248"/>
      <c r="F373" s="271"/>
      <c r="G373" s="291"/>
    </row>
    <row r="374" spans="2:7">
      <c r="B374" s="247"/>
      <c r="C374" s="230"/>
      <c r="D374" s="248"/>
      <c r="E374" s="248"/>
      <c r="F374" s="271"/>
      <c r="G374" s="291"/>
    </row>
    <row r="375" spans="2:7">
      <c r="B375" s="247"/>
      <c r="C375" s="230"/>
      <c r="D375" s="248"/>
      <c r="E375" s="248"/>
      <c r="F375" s="271"/>
      <c r="G375" s="291"/>
    </row>
    <row r="376" spans="2:7">
      <c r="B376" s="247"/>
      <c r="C376" s="230"/>
      <c r="D376" s="248"/>
      <c r="E376" s="248"/>
      <c r="F376" s="271"/>
      <c r="G376" s="291"/>
    </row>
    <row r="377" spans="2:7">
      <c r="B377" s="247"/>
      <c r="C377" s="230"/>
      <c r="D377" s="248"/>
      <c r="E377" s="248"/>
      <c r="F377" s="271"/>
      <c r="G377" s="291"/>
    </row>
    <row r="378" spans="2:7">
      <c r="B378" s="247"/>
      <c r="C378" s="230"/>
      <c r="D378" s="248"/>
      <c r="E378" s="248"/>
      <c r="F378" s="271"/>
      <c r="G378" s="291"/>
    </row>
    <row r="379" spans="2:7">
      <c r="B379" s="247"/>
      <c r="C379" s="230"/>
      <c r="D379" s="248"/>
      <c r="E379" s="248"/>
      <c r="F379" s="271"/>
      <c r="G379" s="291"/>
    </row>
    <row r="380" spans="2:7">
      <c r="B380" s="247"/>
      <c r="C380" s="230"/>
      <c r="D380" s="248"/>
      <c r="E380" s="248"/>
      <c r="F380" s="271"/>
      <c r="G380" s="291"/>
    </row>
    <row r="381" spans="2:7">
      <c r="B381" s="247"/>
      <c r="C381" s="230"/>
      <c r="D381" s="248"/>
      <c r="E381" s="248"/>
      <c r="F381" s="271"/>
      <c r="G381" s="291"/>
    </row>
    <row r="382" spans="2:7">
      <c r="B382" s="247"/>
      <c r="C382" s="230"/>
      <c r="D382" s="248"/>
      <c r="E382" s="248"/>
      <c r="F382" s="271"/>
      <c r="G382" s="291"/>
    </row>
    <row r="383" spans="2:7">
      <c r="B383" s="247"/>
      <c r="C383" s="230"/>
      <c r="D383" s="248"/>
      <c r="E383" s="248"/>
      <c r="F383" s="271"/>
      <c r="G383" s="291"/>
    </row>
    <row r="384" spans="2:7">
      <c r="B384" s="247"/>
      <c r="C384" s="230"/>
      <c r="D384" s="248"/>
      <c r="E384" s="248"/>
      <c r="F384" s="271"/>
      <c r="G384" s="291"/>
    </row>
    <row r="385" spans="2:7">
      <c r="B385" s="247"/>
      <c r="C385" s="230"/>
      <c r="D385" s="248"/>
      <c r="E385" s="248"/>
      <c r="F385" s="271"/>
      <c r="G385" s="291"/>
    </row>
    <row r="386" spans="2:7">
      <c r="B386" s="247"/>
      <c r="C386" s="230"/>
      <c r="D386" s="248"/>
      <c r="E386" s="248"/>
      <c r="F386" s="271"/>
      <c r="G386" s="291"/>
    </row>
    <row r="387" spans="2:7">
      <c r="B387" s="247"/>
      <c r="C387" s="230"/>
      <c r="D387" s="248"/>
      <c r="E387" s="248"/>
      <c r="F387" s="271"/>
      <c r="G387" s="291"/>
    </row>
    <row r="388" spans="2:7">
      <c r="B388" s="247"/>
      <c r="C388" s="230"/>
      <c r="D388" s="248"/>
      <c r="E388" s="248"/>
      <c r="F388" s="271"/>
      <c r="G388" s="291"/>
    </row>
    <row r="389" spans="2:7">
      <c r="B389" s="247"/>
      <c r="C389" s="230"/>
      <c r="D389" s="248"/>
      <c r="E389" s="248"/>
      <c r="F389" s="271"/>
      <c r="G389" s="291"/>
    </row>
    <row r="390" spans="2:7">
      <c r="B390" s="247"/>
      <c r="C390" s="230"/>
      <c r="D390" s="248"/>
      <c r="E390" s="248"/>
      <c r="F390" s="271"/>
      <c r="G390" s="291"/>
    </row>
    <row r="391" spans="2:7">
      <c r="B391" s="247"/>
      <c r="C391" s="230"/>
      <c r="D391" s="248"/>
      <c r="E391" s="248"/>
      <c r="F391" s="271"/>
      <c r="G391" s="291"/>
    </row>
    <row r="392" spans="2:7">
      <c r="B392" s="247"/>
      <c r="C392" s="230"/>
      <c r="D392" s="248"/>
      <c r="E392" s="248"/>
      <c r="F392" s="271"/>
      <c r="G392" s="291"/>
    </row>
    <row r="393" spans="2:7">
      <c r="B393" s="247"/>
      <c r="C393" s="230"/>
      <c r="D393" s="248"/>
      <c r="E393" s="248"/>
      <c r="F393" s="271"/>
      <c r="G393" s="291"/>
    </row>
    <row r="394" spans="2:7">
      <c r="B394" s="247"/>
      <c r="C394" s="230"/>
      <c r="D394" s="248"/>
      <c r="E394" s="248"/>
      <c r="F394" s="271"/>
      <c r="G394" s="291"/>
    </row>
    <row r="395" spans="2:7">
      <c r="B395" s="247"/>
      <c r="C395" s="230"/>
      <c r="D395" s="248"/>
      <c r="E395" s="248"/>
      <c r="F395" s="271"/>
      <c r="G395" s="291"/>
    </row>
    <row r="396" spans="2:7">
      <c r="B396" s="247"/>
      <c r="C396" s="230"/>
      <c r="D396" s="248"/>
      <c r="E396" s="248"/>
      <c r="F396" s="271"/>
      <c r="G396" s="291"/>
    </row>
    <row r="397" spans="2:7">
      <c r="B397" s="247"/>
      <c r="C397" s="230"/>
      <c r="D397" s="248"/>
      <c r="E397" s="248"/>
      <c r="F397" s="271"/>
      <c r="G397" s="291"/>
    </row>
    <row r="398" spans="2:7">
      <c r="B398" s="247"/>
      <c r="C398" s="230"/>
      <c r="D398" s="248"/>
      <c r="E398" s="248"/>
      <c r="F398" s="271"/>
      <c r="G398" s="291"/>
    </row>
    <row r="399" spans="2:7">
      <c r="B399" s="247"/>
      <c r="C399" s="230"/>
      <c r="D399" s="248"/>
      <c r="E399" s="248"/>
      <c r="F399" s="271"/>
      <c r="G399" s="291"/>
    </row>
    <row r="400" spans="2:7">
      <c r="B400" s="247"/>
      <c r="C400" s="230"/>
      <c r="D400" s="248"/>
      <c r="E400" s="248"/>
      <c r="F400" s="271"/>
      <c r="G400" s="291"/>
    </row>
    <row r="401" spans="2:7">
      <c r="B401" s="247"/>
      <c r="C401" s="230"/>
      <c r="D401" s="248"/>
      <c r="E401" s="248"/>
      <c r="F401" s="271"/>
      <c r="G401" s="291"/>
    </row>
    <row r="402" spans="2:7">
      <c r="B402" s="247"/>
      <c r="C402" s="230"/>
      <c r="D402" s="248"/>
      <c r="E402" s="248"/>
      <c r="F402" s="271"/>
      <c r="G402" s="291"/>
    </row>
    <row r="403" spans="2:7">
      <c r="B403" s="247"/>
      <c r="C403" s="230"/>
      <c r="D403" s="248"/>
      <c r="E403" s="248"/>
      <c r="F403" s="271"/>
      <c r="G403" s="291"/>
    </row>
    <row r="404" spans="2:7">
      <c r="B404" s="247"/>
      <c r="C404" s="230"/>
      <c r="D404" s="248"/>
      <c r="E404" s="248"/>
      <c r="F404" s="271"/>
      <c r="G404" s="291"/>
    </row>
    <row r="405" spans="2:7">
      <c r="B405" s="247"/>
      <c r="C405" s="230"/>
      <c r="D405" s="248"/>
      <c r="E405" s="248"/>
      <c r="F405" s="271"/>
      <c r="G405" s="291"/>
    </row>
    <row r="406" spans="2:7">
      <c r="B406" s="247"/>
      <c r="C406" s="230"/>
      <c r="D406" s="248"/>
      <c r="E406" s="248"/>
      <c r="F406" s="271"/>
      <c r="G406" s="291"/>
    </row>
    <row r="407" spans="2:7">
      <c r="B407" s="247"/>
      <c r="C407" s="230"/>
      <c r="D407" s="248"/>
      <c r="E407" s="248"/>
      <c r="F407" s="271"/>
      <c r="G407" s="291"/>
    </row>
    <row r="408" spans="2:7">
      <c r="B408" s="247"/>
      <c r="C408" s="230"/>
      <c r="D408" s="248"/>
      <c r="E408" s="248"/>
      <c r="F408" s="271"/>
      <c r="G408" s="291"/>
    </row>
    <row r="409" spans="2:7">
      <c r="B409" s="247"/>
      <c r="C409" s="230"/>
      <c r="D409" s="248"/>
      <c r="E409" s="248"/>
      <c r="F409" s="271"/>
      <c r="G409" s="291"/>
    </row>
    <row r="410" spans="2:7">
      <c r="B410" s="247"/>
      <c r="C410" s="230"/>
      <c r="D410" s="248"/>
      <c r="E410" s="248"/>
      <c r="F410" s="271"/>
      <c r="G410" s="291"/>
    </row>
    <row r="411" spans="2:7">
      <c r="B411" s="247"/>
      <c r="C411" s="230"/>
      <c r="D411" s="248"/>
      <c r="E411" s="248"/>
      <c r="F411" s="271"/>
      <c r="G411" s="291"/>
    </row>
    <row r="412" spans="2:7">
      <c r="B412" s="247"/>
      <c r="C412" s="230"/>
      <c r="D412" s="248"/>
      <c r="E412" s="248"/>
      <c r="F412" s="271"/>
      <c r="G412" s="291"/>
    </row>
    <row r="413" spans="2:7">
      <c r="B413" s="247"/>
      <c r="C413" s="230"/>
      <c r="D413" s="248"/>
      <c r="E413" s="248"/>
      <c r="F413" s="271"/>
      <c r="G413" s="291"/>
    </row>
    <row r="414" spans="2:7">
      <c r="B414" s="247"/>
      <c r="C414" s="230"/>
      <c r="D414" s="248"/>
      <c r="E414" s="248"/>
      <c r="F414" s="271"/>
      <c r="G414" s="291"/>
    </row>
    <row r="415" spans="2:7">
      <c r="B415" s="247"/>
      <c r="C415" s="230"/>
      <c r="D415" s="248"/>
      <c r="E415" s="248"/>
      <c r="F415" s="271"/>
      <c r="G415" s="291"/>
    </row>
    <row r="416" spans="2:7">
      <c r="B416" s="247"/>
      <c r="C416" s="230"/>
      <c r="D416" s="248"/>
      <c r="E416" s="248"/>
      <c r="F416" s="271"/>
      <c r="G416" s="291"/>
    </row>
    <row r="417" spans="2:7">
      <c r="B417" s="247"/>
      <c r="C417" s="230"/>
      <c r="D417" s="248"/>
      <c r="E417" s="248"/>
      <c r="F417" s="271"/>
      <c r="G417" s="291"/>
    </row>
    <row r="418" spans="2:7">
      <c r="B418" s="247"/>
      <c r="C418" s="230"/>
      <c r="D418" s="248"/>
      <c r="E418" s="248"/>
      <c r="F418" s="271"/>
      <c r="G418" s="291"/>
    </row>
    <row r="419" spans="2:7">
      <c r="B419" s="247"/>
      <c r="C419" s="230"/>
      <c r="D419" s="248"/>
      <c r="E419" s="248"/>
      <c r="F419" s="271"/>
      <c r="G419" s="291"/>
    </row>
    <row r="420" spans="2:7">
      <c r="B420" s="247"/>
      <c r="C420" s="230"/>
      <c r="D420" s="248"/>
      <c r="E420" s="248"/>
      <c r="F420" s="271"/>
      <c r="G420" s="291"/>
    </row>
    <row r="421" spans="2:7">
      <c r="B421" s="247"/>
      <c r="C421" s="230"/>
      <c r="D421" s="248"/>
      <c r="E421" s="248"/>
      <c r="F421" s="271"/>
      <c r="G421" s="291"/>
    </row>
    <row r="422" spans="2:7">
      <c r="B422" s="247"/>
      <c r="C422" s="230"/>
      <c r="D422" s="248"/>
      <c r="E422" s="248"/>
      <c r="F422" s="271"/>
      <c r="G422" s="291"/>
    </row>
    <row r="423" spans="2:7">
      <c r="B423" s="247"/>
      <c r="C423" s="230"/>
      <c r="D423" s="248"/>
      <c r="E423" s="248"/>
      <c r="F423" s="271"/>
      <c r="G423" s="291"/>
    </row>
    <row r="424" spans="2:7">
      <c r="B424" s="247"/>
      <c r="C424" s="230"/>
      <c r="D424" s="248"/>
      <c r="E424" s="248"/>
      <c r="F424" s="271"/>
      <c r="G424" s="291"/>
    </row>
    <row r="425" spans="2:7">
      <c r="B425" s="247"/>
      <c r="C425" s="230"/>
      <c r="D425" s="248"/>
      <c r="E425" s="248"/>
      <c r="F425" s="271"/>
      <c r="G425" s="291"/>
    </row>
    <row r="426" spans="2:7">
      <c r="B426" s="247"/>
      <c r="C426" s="230"/>
      <c r="D426" s="248"/>
      <c r="E426" s="248"/>
      <c r="F426" s="271"/>
      <c r="G426" s="291"/>
    </row>
    <row r="427" spans="2:7">
      <c r="B427" s="247"/>
      <c r="C427" s="230"/>
      <c r="D427" s="248"/>
      <c r="E427" s="248"/>
      <c r="F427" s="271"/>
      <c r="G427" s="291"/>
    </row>
    <row r="428" spans="2:7">
      <c r="B428" s="247"/>
      <c r="C428" s="230"/>
      <c r="D428" s="248"/>
      <c r="E428" s="248"/>
      <c r="F428" s="271"/>
      <c r="G428" s="291"/>
    </row>
    <row r="429" spans="2:7">
      <c r="B429" s="247"/>
      <c r="C429" s="230"/>
      <c r="D429" s="248"/>
      <c r="E429" s="248"/>
      <c r="F429" s="271"/>
      <c r="G429" s="291"/>
    </row>
    <row r="430" spans="2:7">
      <c r="B430" s="247"/>
      <c r="C430" s="230"/>
      <c r="D430" s="248"/>
      <c r="E430" s="248"/>
      <c r="F430" s="271"/>
      <c r="G430" s="291"/>
    </row>
    <row r="431" spans="2:7">
      <c r="B431" s="247"/>
      <c r="C431" s="230"/>
      <c r="D431" s="248"/>
      <c r="E431" s="248"/>
      <c r="F431" s="271"/>
      <c r="G431" s="291"/>
    </row>
    <row r="432" spans="2:7">
      <c r="B432" s="247"/>
      <c r="C432" s="230"/>
      <c r="D432" s="248"/>
      <c r="E432" s="248"/>
      <c r="F432" s="271"/>
      <c r="G432" s="291"/>
    </row>
    <row r="433" spans="2:7">
      <c r="B433" s="247"/>
      <c r="C433" s="230"/>
      <c r="D433" s="248"/>
      <c r="E433" s="248"/>
      <c r="F433" s="271"/>
      <c r="G433" s="291"/>
    </row>
    <row r="434" spans="2:7">
      <c r="B434" s="247"/>
      <c r="C434" s="230"/>
      <c r="D434" s="248"/>
      <c r="E434" s="248"/>
      <c r="F434" s="271"/>
      <c r="G434" s="291"/>
    </row>
    <row r="435" spans="2:7">
      <c r="B435" s="247"/>
      <c r="C435" s="230"/>
      <c r="D435" s="248"/>
      <c r="E435" s="248"/>
      <c r="F435" s="271"/>
      <c r="G435" s="291"/>
    </row>
    <row r="436" spans="2:7">
      <c r="B436" s="247"/>
      <c r="C436" s="230"/>
      <c r="D436" s="248"/>
      <c r="E436" s="248"/>
      <c r="F436" s="271"/>
      <c r="G436" s="291"/>
    </row>
    <row r="437" spans="2:7">
      <c r="B437" s="247"/>
      <c r="C437" s="230"/>
      <c r="D437" s="248"/>
      <c r="E437" s="248"/>
      <c r="F437" s="271"/>
      <c r="G437" s="291"/>
    </row>
    <row r="438" spans="2:7">
      <c r="B438" s="247"/>
      <c r="C438" s="230"/>
      <c r="D438" s="248"/>
      <c r="E438" s="248"/>
      <c r="F438" s="271"/>
      <c r="G438" s="291"/>
    </row>
    <row r="439" spans="2:7">
      <c r="B439" s="247"/>
      <c r="C439" s="230"/>
      <c r="D439" s="248"/>
      <c r="E439" s="248"/>
      <c r="F439" s="271"/>
      <c r="G439" s="291"/>
    </row>
    <row r="440" spans="2:7">
      <c r="B440" s="247"/>
      <c r="C440" s="230"/>
      <c r="D440" s="248"/>
      <c r="E440" s="248"/>
      <c r="F440" s="271"/>
      <c r="G440" s="291"/>
    </row>
    <row r="441" spans="2:7">
      <c r="B441" s="247"/>
      <c r="C441" s="230"/>
      <c r="D441" s="248"/>
      <c r="E441" s="248"/>
      <c r="F441" s="271"/>
      <c r="G441" s="291"/>
    </row>
    <row r="442" spans="2:7">
      <c r="B442" s="247"/>
      <c r="C442" s="230"/>
      <c r="D442" s="248"/>
      <c r="E442" s="248"/>
      <c r="F442" s="271"/>
      <c r="G442" s="291"/>
    </row>
    <row r="443" spans="2:7">
      <c r="B443" s="247"/>
      <c r="C443" s="230"/>
      <c r="D443" s="248"/>
      <c r="E443" s="248"/>
      <c r="F443" s="271"/>
      <c r="G443" s="291"/>
    </row>
    <row r="444" spans="2:7">
      <c r="B444" s="247"/>
      <c r="C444" s="230"/>
      <c r="D444" s="248"/>
      <c r="E444" s="248"/>
      <c r="F444" s="271"/>
      <c r="G444" s="291"/>
    </row>
    <row r="445" spans="2:7">
      <c r="B445" s="247"/>
      <c r="C445" s="230"/>
      <c r="D445" s="248"/>
      <c r="E445" s="248"/>
      <c r="F445" s="271"/>
      <c r="G445" s="291"/>
    </row>
    <row r="446" spans="2:7">
      <c r="B446" s="247"/>
      <c r="C446" s="230"/>
      <c r="D446" s="248"/>
      <c r="E446" s="248"/>
      <c r="F446" s="271"/>
      <c r="G446" s="291"/>
    </row>
    <row r="447" spans="2:7">
      <c r="B447" s="247"/>
      <c r="C447" s="230"/>
      <c r="D447" s="248"/>
      <c r="E447" s="248"/>
      <c r="F447" s="271"/>
      <c r="G447" s="291"/>
    </row>
    <row r="448" spans="2:7">
      <c r="B448" s="247"/>
      <c r="C448" s="230"/>
      <c r="D448" s="248"/>
      <c r="E448" s="248"/>
      <c r="F448" s="271"/>
      <c r="G448" s="291"/>
    </row>
    <row r="449" spans="2:7">
      <c r="B449" s="247"/>
      <c r="C449" s="230"/>
      <c r="D449" s="248"/>
      <c r="E449" s="248"/>
      <c r="F449" s="271"/>
      <c r="G449" s="291"/>
    </row>
    <row r="450" spans="2:7">
      <c r="B450" s="247"/>
      <c r="C450" s="230"/>
      <c r="D450" s="248"/>
      <c r="E450" s="248"/>
      <c r="F450" s="271"/>
      <c r="G450" s="291"/>
    </row>
    <row r="451" spans="2:7">
      <c r="B451" s="247"/>
      <c r="C451" s="230"/>
      <c r="D451" s="248"/>
      <c r="E451" s="248"/>
      <c r="F451" s="271"/>
      <c r="G451" s="291"/>
    </row>
    <row r="452" spans="2:7">
      <c r="B452" s="247"/>
      <c r="C452" s="230"/>
      <c r="D452" s="248"/>
      <c r="E452" s="248"/>
      <c r="F452" s="271"/>
      <c r="G452" s="291"/>
    </row>
    <row r="453" spans="2:7">
      <c r="B453" s="247"/>
      <c r="C453" s="230"/>
      <c r="D453" s="248"/>
      <c r="E453" s="248"/>
      <c r="F453" s="271"/>
      <c r="G453" s="291"/>
    </row>
    <row r="454" spans="2:7">
      <c r="B454" s="247"/>
      <c r="C454" s="230"/>
      <c r="D454" s="248"/>
      <c r="E454" s="248"/>
      <c r="F454" s="271"/>
      <c r="G454" s="291"/>
    </row>
    <row r="455" spans="2:7">
      <c r="B455" s="247"/>
      <c r="C455" s="230"/>
      <c r="D455" s="248"/>
      <c r="E455" s="248"/>
      <c r="F455" s="271"/>
      <c r="G455" s="291"/>
    </row>
    <row r="456" spans="2:7">
      <c r="B456" s="247"/>
      <c r="C456" s="230"/>
      <c r="D456" s="248"/>
      <c r="E456" s="248"/>
      <c r="F456" s="271"/>
      <c r="G456" s="291"/>
    </row>
    <row r="457" spans="2:7">
      <c r="B457" s="247"/>
      <c r="C457" s="230"/>
      <c r="D457" s="248"/>
      <c r="E457" s="248"/>
      <c r="F457" s="271"/>
      <c r="G457" s="291"/>
    </row>
    <row r="458" spans="2:7">
      <c r="B458" s="247"/>
      <c r="C458" s="230"/>
      <c r="D458" s="248"/>
      <c r="E458" s="248"/>
      <c r="F458" s="271"/>
      <c r="G458" s="291"/>
    </row>
    <row r="459" spans="2:7">
      <c r="B459" s="247"/>
      <c r="C459" s="230"/>
      <c r="D459" s="248"/>
      <c r="E459" s="248"/>
      <c r="F459" s="271"/>
      <c r="G459" s="291"/>
    </row>
    <row r="460" spans="2:7">
      <c r="B460" s="247"/>
      <c r="C460" s="230"/>
      <c r="D460" s="248"/>
      <c r="E460" s="248"/>
      <c r="F460" s="271"/>
      <c r="G460" s="291"/>
    </row>
    <row r="461" spans="2:7">
      <c r="B461" s="247"/>
      <c r="C461" s="230"/>
      <c r="D461" s="248"/>
      <c r="E461" s="248"/>
      <c r="F461" s="271"/>
      <c r="G461" s="291"/>
    </row>
    <row r="462" spans="2:7">
      <c r="B462" s="247"/>
      <c r="C462" s="230"/>
      <c r="D462" s="248"/>
      <c r="E462" s="248"/>
      <c r="F462" s="271"/>
      <c r="G462" s="291"/>
    </row>
    <row r="463" spans="2:7">
      <c r="B463" s="247"/>
      <c r="C463" s="230"/>
      <c r="D463" s="248"/>
      <c r="E463" s="248"/>
      <c r="F463" s="271"/>
      <c r="G463" s="291"/>
    </row>
    <row r="464" spans="2:7">
      <c r="B464" s="247"/>
      <c r="C464" s="230"/>
      <c r="D464" s="248"/>
      <c r="E464" s="248"/>
      <c r="F464" s="271"/>
      <c r="G464" s="291"/>
    </row>
    <row r="465" spans="2:7">
      <c r="B465" s="247"/>
      <c r="C465" s="230"/>
      <c r="D465" s="248"/>
      <c r="E465" s="248"/>
      <c r="F465" s="271"/>
      <c r="G465" s="291"/>
    </row>
    <row r="466" spans="2:7">
      <c r="B466" s="247"/>
      <c r="C466" s="230"/>
      <c r="D466" s="248"/>
      <c r="E466" s="248"/>
      <c r="F466" s="271"/>
      <c r="G466" s="291"/>
    </row>
    <row r="467" spans="2:7">
      <c r="B467" s="247"/>
      <c r="C467" s="230"/>
      <c r="D467" s="248"/>
      <c r="E467" s="248"/>
      <c r="F467" s="271"/>
      <c r="G467" s="291"/>
    </row>
    <row r="468" spans="2:7">
      <c r="B468" s="247"/>
      <c r="C468" s="230"/>
      <c r="D468" s="248"/>
      <c r="E468" s="248"/>
      <c r="F468" s="271"/>
      <c r="G468" s="291"/>
    </row>
    <row r="469" spans="2:7">
      <c r="B469" s="247"/>
      <c r="C469" s="230"/>
      <c r="D469" s="248"/>
      <c r="E469" s="248"/>
      <c r="F469" s="271"/>
      <c r="G469" s="291"/>
    </row>
    <row r="470" spans="2:7">
      <c r="B470" s="247"/>
      <c r="C470" s="230"/>
      <c r="D470" s="248"/>
      <c r="E470" s="248"/>
      <c r="F470" s="271"/>
      <c r="G470" s="291"/>
    </row>
    <row r="471" spans="2:7">
      <c r="B471" s="247"/>
      <c r="C471" s="230"/>
      <c r="D471" s="248"/>
      <c r="E471" s="248"/>
      <c r="F471" s="271"/>
      <c r="G471" s="291"/>
    </row>
    <row r="472" spans="2:7">
      <c r="B472" s="247"/>
      <c r="C472" s="230"/>
      <c r="D472" s="248"/>
      <c r="E472" s="248"/>
      <c r="F472" s="271"/>
      <c r="G472" s="291"/>
    </row>
    <row r="473" spans="2:7">
      <c r="B473" s="247"/>
      <c r="C473" s="230"/>
      <c r="D473" s="248"/>
      <c r="E473" s="248"/>
      <c r="F473" s="271"/>
      <c r="G473" s="291"/>
    </row>
    <row r="474" spans="2:7">
      <c r="B474" s="247"/>
      <c r="C474" s="230"/>
      <c r="D474" s="248"/>
      <c r="E474" s="248"/>
      <c r="F474" s="271"/>
      <c r="G474" s="291"/>
    </row>
    <row r="475" spans="2:7">
      <c r="B475" s="247"/>
      <c r="C475" s="230"/>
      <c r="D475" s="248"/>
      <c r="E475" s="248"/>
      <c r="F475" s="271"/>
      <c r="G475" s="291"/>
    </row>
    <row r="476" spans="2:7">
      <c r="B476" s="247"/>
      <c r="C476" s="230"/>
      <c r="D476" s="248"/>
      <c r="E476" s="248"/>
      <c r="F476" s="271"/>
      <c r="G476" s="291"/>
    </row>
    <row r="477" spans="2:7">
      <c r="B477" s="247"/>
      <c r="C477" s="230"/>
      <c r="D477" s="248"/>
      <c r="E477" s="248"/>
      <c r="F477" s="271"/>
      <c r="G477" s="291"/>
    </row>
    <row r="478" spans="2:7">
      <c r="B478" s="247"/>
      <c r="C478" s="230"/>
      <c r="D478" s="248"/>
      <c r="E478" s="248"/>
      <c r="F478" s="271"/>
      <c r="G478" s="291"/>
    </row>
    <row r="479" spans="2:7">
      <c r="B479" s="247"/>
      <c r="C479" s="230"/>
      <c r="D479" s="248"/>
      <c r="E479" s="248"/>
      <c r="F479" s="271"/>
      <c r="G479" s="291"/>
    </row>
    <row r="480" spans="2:7">
      <c r="B480" s="247"/>
      <c r="C480" s="230"/>
      <c r="D480" s="248"/>
      <c r="E480" s="248"/>
      <c r="F480" s="271"/>
      <c r="G480" s="291"/>
    </row>
    <row r="481" spans="2:7">
      <c r="B481" s="247"/>
      <c r="C481" s="230"/>
      <c r="D481" s="248"/>
      <c r="E481" s="248"/>
      <c r="F481" s="271"/>
      <c r="G481" s="291"/>
    </row>
    <row r="482" spans="2:7">
      <c r="B482" s="247"/>
      <c r="C482" s="230"/>
      <c r="D482" s="248"/>
      <c r="E482" s="248"/>
      <c r="F482" s="271"/>
      <c r="G482" s="291"/>
    </row>
    <row r="483" spans="2:7">
      <c r="B483" s="247"/>
      <c r="C483" s="230"/>
      <c r="D483" s="248"/>
      <c r="E483" s="248"/>
      <c r="F483" s="271"/>
      <c r="G483" s="291"/>
    </row>
    <row r="484" spans="2:7">
      <c r="B484" s="247"/>
      <c r="C484" s="230"/>
      <c r="D484" s="248"/>
      <c r="E484" s="248"/>
      <c r="F484" s="271"/>
      <c r="G484" s="291"/>
    </row>
    <row r="485" spans="2:7">
      <c r="B485" s="247"/>
      <c r="C485" s="230"/>
      <c r="D485" s="248"/>
      <c r="E485" s="248"/>
      <c r="F485" s="271"/>
      <c r="G485" s="291"/>
    </row>
    <row r="486" spans="2:7">
      <c r="B486" s="247"/>
      <c r="C486" s="230"/>
      <c r="D486" s="248"/>
      <c r="E486" s="248"/>
      <c r="F486" s="271"/>
      <c r="G486" s="291"/>
    </row>
    <row r="487" spans="2:7">
      <c r="B487" s="247"/>
      <c r="C487" s="230"/>
      <c r="D487" s="248"/>
      <c r="E487" s="248"/>
      <c r="F487" s="271"/>
      <c r="G487" s="291"/>
    </row>
    <row r="488" spans="2:7">
      <c r="B488" s="247"/>
      <c r="C488" s="230"/>
      <c r="D488" s="248"/>
      <c r="E488" s="248"/>
      <c r="F488" s="271"/>
      <c r="G488" s="291"/>
    </row>
    <row r="489" spans="2:7">
      <c r="B489" s="247"/>
      <c r="C489" s="230"/>
      <c r="D489" s="248"/>
      <c r="E489" s="248"/>
      <c r="F489" s="271"/>
      <c r="G489" s="291"/>
    </row>
    <row r="490" spans="2:7">
      <c r="B490" s="247"/>
      <c r="C490" s="230"/>
      <c r="D490" s="248"/>
      <c r="E490" s="248"/>
      <c r="F490" s="271"/>
      <c r="G490" s="291"/>
    </row>
    <row r="491" spans="2:7">
      <c r="B491" s="247"/>
      <c r="C491" s="230"/>
      <c r="D491" s="248"/>
      <c r="E491" s="248"/>
      <c r="F491" s="271"/>
      <c r="G491" s="291"/>
    </row>
    <row r="492" spans="2:7">
      <c r="B492" s="247"/>
      <c r="C492" s="230"/>
      <c r="D492" s="248"/>
      <c r="E492" s="248"/>
      <c r="F492" s="271"/>
      <c r="G492" s="291"/>
    </row>
    <row r="493" spans="2:7">
      <c r="B493" s="247"/>
      <c r="C493" s="230"/>
      <c r="D493" s="248"/>
      <c r="E493" s="248"/>
      <c r="F493" s="271"/>
      <c r="G493" s="291"/>
    </row>
    <row r="494" spans="2:7">
      <c r="B494" s="247"/>
      <c r="C494" s="230"/>
      <c r="D494" s="248"/>
      <c r="E494" s="248"/>
      <c r="F494" s="271"/>
      <c r="G494" s="291"/>
    </row>
    <row r="495" spans="2:7">
      <c r="B495" s="247"/>
      <c r="C495" s="230"/>
      <c r="D495" s="248"/>
      <c r="E495" s="248"/>
      <c r="F495" s="271"/>
      <c r="G495" s="291"/>
    </row>
    <row r="496" spans="2:7">
      <c r="B496" s="247"/>
      <c r="C496" s="230"/>
      <c r="D496" s="248"/>
      <c r="E496" s="248"/>
      <c r="F496" s="271"/>
      <c r="G496" s="291"/>
    </row>
    <row r="497" spans="2:7">
      <c r="B497" s="247"/>
      <c r="C497" s="230"/>
      <c r="D497" s="248"/>
      <c r="E497" s="248"/>
      <c r="F497" s="271"/>
      <c r="G497" s="291"/>
    </row>
    <row r="498" spans="2:7">
      <c r="B498" s="247"/>
      <c r="C498" s="230"/>
      <c r="D498" s="248"/>
      <c r="E498" s="248"/>
      <c r="F498" s="271"/>
      <c r="G498" s="291"/>
    </row>
    <row r="499" spans="2:7">
      <c r="B499" s="247"/>
      <c r="C499" s="230"/>
      <c r="D499" s="248"/>
      <c r="E499" s="248"/>
      <c r="F499" s="271"/>
      <c r="G499" s="291"/>
    </row>
    <row r="500" spans="2:7">
      <c r="B500" s="247"/>
      <c r="C500" s="230"/>
      <c r="D500" s="248"/>
      <c r="E500" s="248"/>
      <c r="F500" s="271"/>
      <c r="G500" s="291"/>
    </row>
    <row r="501" spans="2:7">
      <c r="B501" s="247"/>
      <c r="C501" s="230"/>
      <c r="D501" s="248"/>
      <c r="E501" s="248"/>
      <c r="F501" s="271"/>
      <c r="G501" s="291"/>
    </row>
    <row r="502" spans="2:7">
      <c r="B502" s="247"/>
      <c r="C502" s="230"/>
      <c r="D502" s="248"/>
      <c r="E502" s="248"/>
      <c r="F502" s="271"/>
      <c r="G502" s="291"/>
    </row>
    <row r="503" spans="2:7">
      <c r="B503" s="247"/>
      <c r="C503" s="230"/>
      <c r="D503" s="248"/>
      <c r="E503" s="248"/>
      <c r="F503" s="271"/>
      <c r="G503" s="291"/>
    </row>
    <row r="504" spans="2:7">
      <c r="B504" s="247"/>
      <c r="C504" s="230"/>
      <c r="D504" s="248"/>
      <c r="E504" s="248"/>
      <c r="F504" s="271"/>
      <c r="G504" s="291"/>
    </row>
    <row r="505" spans="2:7">
      <c r="B505" s="247"/>
      <c r="C505" s="230"/>
      <c r="D505" s="248"/>
      <c r="E505" s="248"/>
      <c r="F505" s="271"/>
      <c r="G505" s="291"/>
    </row>
    <row r="506" spans="2:7">
      <c r="B506" s="247"/>
      <c r="C506" s="230"/>
      <c r="D506" s="248"/>
      <c r="E506" s="248"/>
      <c r="F506" s="271"/>
      <c r="G506" s="291"/>
    </row>
    <row r="507" spans="2:7">
      <c r="B507" s="247"/>
      <c r="C507" s="230"/>
      <c r="D507" s="248"/>
      <c r="E507" s="248"/>
      <c r="F507" s="271"/>
      <c r="G507" s="291"/>
    </row>
    <row r="508" spans="2:7">
      <c r="B508" s="247"/>
      <c r="C508" s="230"/>
      <c r="D508" s="248"/>
      <c r="E508" s="248"/>
      <c r="F508" s="271"/>
      <c r="G508" s="291"/>
    </row>
    <row r="509" spans="2:7">
      <c r="B509" s="247"/>
      <c r="C509" s="230"/>
      <c r="D509" s="248"/>
      <c r="E509" s="248"/>
      <c r="F509" s="271"/>
      <c r="G509" s="291"/>
    </row>
    <row r="510" spans="2:7">
      <c r="B510" s="247"/>
      <c r="C510" s="230"/>
      <c r="D510" s="248"/>
      <c r="E510" s="248"/>
      <c r="F510" s="271"/>
      <c r="G510" s="291"/>
    </row>
    <row r="511" spans="2:7">
      <c r="B511" s="247"/>
      <c r="C511" s="230"/>
      <c r="D511" s="248"/>
      <c r="E511" s="248"/>
      <c r="F511" s="271"/>
      <c r="G511" s="291"/>
    </row>
    <row r="512" spans="2:7">
      <c r="B512" s="247"/>
      <c r="C512" s="230"/>
      <c r="D512" s="248"/>
      <c r="E512" s="248"/>
      <c r="F512" s="271"/>
      <c r="G512" s="291"/>
    </row>
    <row r="513" spans="2:7">
      <c r="B513" s="247"/>
      <c r="C513" s="230"/>
      <c r="D513" s="248"/>
      <c r="E513" s="248"/>
      <c r="F513" s="271"/>
      <c r="G513" s="291"/>
    </row>
    <row r="514" spans="2:7">
      <c r="B514" s="247"/>
      <c r="C514" s="230"/>
      <c r="D514" s="248"/>
      <c r="E514" s="248"/>
      <c r="F514" s="271"/>
      <c r="G514" s="291"/>
    </row>
    <row r="515" spans="2:7">
      <c r="B515" s="247"/>
      <c r="C515" s="230"/>
      <c r="D515" s="248"/>
      <c r="E515" s="248"/>
      <c r="F515" s="271"/>
      <c r="G515" s="291"/>
    </row>
    <row r="516" spans="2:7">
      <c r="B516" s="247"/>
      <c r="C516" s="230"/>
      <c r="D516" s="248"/>
      <c r="E516" s="248"/>
      <c r="F516" s="271"/>
      <c r="G516" s="291"/>
    </row>
    <row r="517" spans="2:7">
      <c r="B517" s="247"/>
      <c r="C517" s="230"/>
      <c r="D517" s="248"/>
      <c r="E517" s="248"/>
      <c r="F517" s="271"/>
      <c r="G517" s="291"/>
    </row>
    <row r="518" spans="2:7">
      <c r="B518" s="247"/>
      <c r="C518" s="230"/>
      <c r="D518" s="248"/>
      <c r="E518" s="248"/>
      <c r="F518" s="271"/>
      <c r="G518" s="291"/>
    </row>
    <row r="519" spans="2:7">
      <c r="B519" s="247"/>
      <c r="C519" s="230"/>
      <c r="D519" s="248"/>
      <c r="E519" s="248"/>
      <c r="F519" s="271"/>
      <c r="G519" s="291"/>
    </row>
    <row r="520" spans="2:7">
      <c r="B520" s="247"/>
      <c r="C520" s="230"/>
      <c r="D520" s="248"/>
      <c r="E520" s="248"/>
      <c r="F520" s="271"/>
      <c r="G520" s="291"/>
    </row>
    <row r="521" spans="2:7">
      <c r="B521" s="247"/>
      <c r="C521" s="230"/>
      <c r="D521" s="248"/>
      <c r="E521" s="248"/>
      <c r="F521" s="271"/>
      <c r="G521" s="291"/>
    </row>
    <row r="522" spans="2:7">
      <c r="B522" s="247"/>
      <c r="C522" s="230"/>
      <c r="D522" s="248"/>
      <c r="E522" s="248"/>
      <c r="F522" s="271"/>
      <c r="G522" s="291"/>
    </row>
    <row r="523" spans="2:7">
      <c r="B523" s="247"/>
      <c r="C523" s="230"/>
      <c r="D523" s="248"/>
      <c r="E523" s="248"/>
      <c r="F523" s="271"/>
      <c r="G523" s="291"/>
    </row>
    <row r="524" spans="2:7">
      <c r="B524" s="247"/>
      <c r="C524" s="230"/>
      <c r="D524" s="248"/>
      <c r="E524" s="248"/>
      <c r="F524" s="271"/>
      <c r="G524" s="291"/>
    </row>
    <row r="525" spans="2:7">
      <c r="B525" s="247"/>
      <c r="C525" s="230"/>
      <c r="D525" s="248"/>
      <c r="E525" s="248"/>
      <c r="F525" s="271"/>
      <c r="G525" s="291"/>
    </row>
    <row r="526" spans="2:7">
      <c r="B526" s="247"/>
      <c r="C526" s="230"/>
      <c r="D526" s="248"/>
      <c r="E526" s="248"/>
      <c r="F526" s="271"/>
      <c r="G526" s="291"/>
    </row>
    <row r="527" spans="2:7">
      <c r="B527" s="247"/>
      <c r="C527" s="230"/>
      <c r="D527" s="248"/>
      <c r="E527" s="248"/>
      <c r="F527" s="271"/>
      <c r="G527" s="291"/>
    </row>
    <row r="528" spans="2:7">
      <c r="B528" s="247"/>
      <c r="C528" s="230"/>
      <c r="D528" s="248"/>
      <c r="E528" s="248"/>
      <c r="F528" s="271"/>
      <c r="G528" s="291"/>
    </row>
    <row r="529" spans="2:7">
      <c r="B529" s="247"/>
      <c r="C529" s="230"/>
      <c r="D529" s="248"/>
      <c r="E529" s="248"/>
      <c r="F529" s="271"/>
      <c r="G529" s="291"/>
    </row>
    <row r="530" spans="2:7">
      <c r="B530" s="247"/>
      <c r="C530" s="230"/>
      <c r="D530" s="248"/>
      <c r="E530" s="248"/>
      <c r="F530" s="271"/>
      <c r="G530" s="291"/>
    </row>
    <row r="531" spans="2:7">
      <c r="B531" s="247"/>
      <c r="C531" s="230"/>
      <c r="D531" s="248"/>
      <c r="E531" s="248"/>
      <c r="F531" s="271"/>
      <c r="G531" s="291"/>
    </row>
    <row r="532" spans="2:7">
      <c r="B532" s="247"/>
      <c r="C532" s="230"/>
      <c r="D532" s="248"/>
      <c r="E532" s="248"/>
      <c r="F532" s="271"/>
      <c r="G532" s="291"/>
    </row>
    <row r="533" spans="2:7">
      <c r="B533" s="247"/>
      <c r="C533" s="230"/>
      <c r="D533" s="248"/>
      <c r="E533" s="248"/>
      <c r="F533" s="271"/>
      <c r="G533" s="291"/>
    </row>
    <row r="534" spans="2:7">
      <c r="B534" s="247"/>
      <c r="C534" s="230"/>
      <c r="D534" s="248"/>
      <c r="E534" s="248"/>
      <c r="F534" s="271"/>
      <c r="G534" s="291"/>
    </row>
    <row r="535" spans="2:7">
      <c r="B535" s="247"/>
      <c r="C535" s="230"/>
      <c r="D535" s="248"/>
      <c r="E535" s="248"/>
      <c r="F535" s="271"/>
      <c r="G535" s="291"/>
    </row>
    <row r="536" spans="2:7">
      <c r="B536" s="247"/>
      <c r="C536" s="230"/>
      <c r="D536" s="248"/>
      <c r="E536" s="248"/>
      <c r="F536" s="271"/>
      <c r="G536" s="291"/>
    </row>
    <row r="537" spans="2:7">
      <c r="B537" s="247"/>
      <c r="C537" s="230"/>
      <c r="D537" s="248"/>
      <c r="E537" s="248"/>
      <c r="F537" s="271"/>
      <c r="G537" s="291"/>
    </row>
    <row r="538" spans="2:7">
      <c r="B538" s="247"/>
      <c r="C538" s="230"/>
      <c r="D538" s="248"/>
      <c r="E538" s="248"/>
      <c r="F538" s="271"/>
      <c r="G538" s="291"/>
    </row>
    <row r="539" spans="2:7">
      <c r="B539" s="247"/>
      <c r="C539" s="230"/>
      <c r="D539" s="248"/>
      <c r="E539" s="248"/>
      <c r="F539" s="271"/>
      <c r="G539" s="291"/>
    </row>
    <row r="540" spans="2:7">
      <c r="B540" s="247"/>
      <c r="C540" s="230"/>
      <c r="D540" s="248"/>
      <c r="E540" s="248"/>
      <c r="F540" s="271"/>
      <c r="G540" s="291"/>
    </row>
    <row r="541" spans="2:7">
      <c r="B541" s="247"/>
      <c r="C541" s="230"/>
      <c r="D541" s="248"/>
      <c r="E541" s="248"/>
      <c r="F541" s="271"/>
      <c r="G541" s="291"/>
    </row>
    <row r="542" spans="2:7">
      <c r="B542" s="247"/>
      <c r="C542" s="230"/>
      <c r="D542" s="248"/>
      <c r="E542" s="248"/>
      <c r="F542" s="271"/>
      <c r="G542" s="291"/>
    </row>
    <row r="543" spans="2:7">
      <c r="B543" s="247"/>
      <c r="C543" s="230"/>
      <c r="D543" s="248"/>
      <c r="E543" s="248"/>
      <c r="F543" s="271"/>
      <c r="G543" s="291"/>
    </row>
    <row r="544" spans="2:7">
      <c r="B544" s="247"/>
      <c r="C544" s="230"/>
      <c r="D544" s="248"/>
      <c r="E544" s="248"/>
      <c r="F544" s="271"/>
      <c r="G544" s="291"/>
    </row>
    <row r="545" spans="2:7">
      <c r="B545" s="247"/>
      <c r="C545" s="230"/>
      <c r="D545" s="248"/>
      <c r="E545" s="248"/>
      <c r="F545" s="271"/>
      <c r="G545" s="291"/>
    </row>
    <row r="546" spans="2:7">
      <c r="B546" s="247"/>
      <c r="C546" s="230"/>
      <c r="D546" s="248"/>
      <c r="E546" s="248"/>
      <c r="F546" s="271"/>
      <c r="G546" s="291"/>
    </row>
    <row r="547" spans="2:7">
      <c r="B547" s="247"/>
      <c r="C547" s="230"/>
      <c r="D547" s="248"/>
      <c r="E547" s="248"/>
      <c r="F547" s="271"/>
      <c r="G547" s="291"/>
    </row>
    <row r="548" spans="2:7">
      <c r="B548" s="247"/>
      <c r="C548" s="230"/>
      <c r="D548" s="248"/>
      <c r="E548" s="248"/>
      <c r="F548" s="271"/>
      <c r="G548" s="291"/>
    </row>
    <row r="549" spans="2:7">
      <c r="B549" s="247"/>
      <c r="C549" s="230"/>
      <c r="D549" s="248"/>
      <c r="E549" s="248"/>
      <c r="F549" s="271"/>
      <c r="G549" s="291"/>
    </row>
    <row r="550" spans="2:7">
      <c r="B550" s="247"/>
      <c r="C550" s="230"/>
      <c r="D550" s="248"/>
      <c r="E550" s="248"/>
      <c r="F550" s="271"/>
      <c r="G550" s="291"/>
    </row>
    <row r="551" spans="2:7">
      <c r="B551" s="247"/>
      <c r="C551" s="230"/>
      <c r="D551" s="248"/>
      <c r="E551" s="248"/>
      <c r="F551" s="271"/>
      <c r="G551" s="291"/>
    </row>
    <row r="552" spans="2:7">
      <c r="B552" s="247"/>
      <c r="C552" s="230"/>
      <c r="D552" s="248"/>
      <c r="E552" s="248"/>
      <c r="F552" s="271"/>
      <c r="G552" s="291"/>
    </row>
    <row r="553" spans="2:7">
      <c r="B553" s="247"/>
      <c r="C553" s="230"/>
      <c r="D553" s="248"/>
      <c r="E553" s="248"/>
      <c r="F553" s="271"/>
      <c r="G553" s="291"/>
    </row>
    <row r="554" spans="2:7">
      <c r="B554" s="247"/>
      <c r="C554" s="230"/>
      <c r="D554" s="248"/>
      <c r="E554" s="248"/>
      <c r="F554" s="271"/>
      <c r="G554" s="291"/>
    </row>
    <row r="555" spans="2:7">
      <c r="B555" s="247"/>
      <c r="C555" s="230"/>
      <c r="D555" s="248"/>
      <c r="E555" s="248"/>
      <c r="F555" s="271"/>
      <c r="G555" s="291"/>
    </row>
    <row r="556" spans="2:7">
      <c r="B556" s="247"/>
      <c r="C556" s="230"/>
      <c r="D556" s="248"/>
      <c r="E556" s="248"/>
      <c r="F556" s="271"/>
      <c r="G556" s="291"/>
    </row>
    <row r="557" spans="2:7">
      <c r="B557" s="247"/>
      <c r="C557" s="230"/>
      <c r="D557" s="248"/>
      <c r="E557" s="248"/>
      <c r="F557" s="271"/>
      <c r="G557" s="291"/>
    </row>
    <row r="558" spans="2:7">
      <c r="B558" s="247"/>
      <c r="C558" s="230"/>
      <c r="D558" s="248"/>
      <c r="E558" s="248"/>
      <c r="F558" s="271"/>
      <c r="G558" s="291"/>
    </row>
    <row r="559" spans="2:7">
      <c r="B559" s="247"/>
      <c r="C559" s="230"/>
      <c r="D559" s="248"/>
      <c r="E559" s="248"/>
      <c r="F559" s="271"/>
      <c r="G559" s="291"/>
    </row>
    <row r="560" spans="2:7">
      <c r="B560" s="247"/>
      <c r="C560" s="230"/>
      <c r="D560" s="248"/>
      <c r="E560" s="248"/>
      <c r="F560" s="271"/>
      <c r="G560" s="291"/>
    </row>
    <row r="561" spans="2:7">
      <c r="B561" s="247"/>
      <c r="C561" s="230"/>
      <c r="D561" s="248"/>
      <c r="E561" s="248"/>
      <c r="F561" s="271"/>
      <c r="G561" s="291"/>
    </row>
    <row r="562" spans="2:7">
      <c r="B562" s="247"/>
      <c r="C562" s="230"/>
      <c r="D562" s="248"/>
      <c r="E562" s="248"/>
      <c r="F562" s="271"/>
      <c r="G562" s="291"/>
    </row>
    <row r="563" spans="2:7">
      <c r="B563" s="247"/>
      <c r="C563" s="230"/>
      <c r="D563" s="248"/>
      <c r="E563" s="248"/>
      <c r="F563" s="271"/>
      <c r="G563" s="291"/>
    </row>
    <row r="564" spans="2:7">
      <c r="B564" s="247"/>
      <c r="C564" s="230"/>
      <c r="D564" s="248"/>
      <c r="E564" s="248"/>
      <c r="F564" s="271"/>
      <c r="G564" s="291"/>
    </row>
    <row r="565" spans="2:7">
      <c r="B565" s="247"/>
      <c r="C565" s="230"/>
      <c r="D565" s="248"/>
      <c r="E565" s="248"/>
      <c r="F565" s="271"/>
      <c r="G565" s="291"/>
    </row>
    <row r="566" spans="2:7">
      <c r="B566" s="247"/>
      <c r="C566" s="230"/>
      <c r="D566" s="248"/>
      <c r="E566" s="248"/>
      <c r="F566" s="271"/>
      <c r="G566" s="291"/>
    </row>
    <row r="567" spans="2:7">
      <c r="B567" s="247"/>
      <c r="C567" s="230"/>
      <c r="D567" s="248"/>
      <c r="E567" s="248"/>
      <c r="F567" s="271"/>
      <c r="G567" s="291"/>
    </row>
    <row r="568" spans="2:7">
      <c r="B568" s="247"/>
      <c r="C568" s="230"/>
      <c r="D568" s="248"/>
      <c r="E568" s="248"/>
      <c r="F568" s="271"/>
      <c r="G568" s="291"/>
    </row>
    <row r="569" spans="2:7">
      <c r="B569" s="247"/>
      <c r="C569" s="230"/>
      <c r="D569" s="248"/>
      <c r="E569" s="248"/>
      <c r="F569" s="271"/>
      <c r="G569" s="291"/>
    </row>
    <row r="570" spans="2:7">
      <c r="B570" s="247"/>
      <c r="C570" s="230"/>
      <c r="D570" s="248"/>
      <c r="E570" s="248"/>
      <c r="F570" s="271"/>
      <c r="G570" s="291"/>
    </row>
    <row r="571" spans="2:7">
      <c r="B571" s="247"/>
      <c r="C571" s="230"/>
      <c r="D571" s="248"/>
      <c r="E571" s="248"/>
      <c r="F571" s="271"/>
      <c r="G571" s="291"/>
    </row>
    <row r="572" spans="2:7">
      <c r="B572" s="247"/>
      <c r="C572" s="230"/>
      <c r="D572" s="248"/>
      <c r="E572" s="248"/>
      <c r="F572" s="271"/>
      <c r="G572" s="291"/>
    </row>
    <row r="573" spans="2:7">
      <c r="B573" s="247"/>
      <c r="C573" s="230"/>
      <c r="D573" s="248"/>
      <c r="E573" s="248"/>
      <c r="F573" s="271"/>
      <c r="G573" s="291"/>
    </row>
    <row r="574" spans="2:7">
      <c r="B574" s="247"/>
      <c r="C574" s="230"/>
      <c r="D574" s="248"/>
      <c r="E574" s="248"/>
      <c r="F574" s="271"/>
      <c r="G574" s="291"/>
    </row>
    <row r="575" spans="2:7">
      <c r="B575" s="247"/>
      <c r="C575" s="230"/>
      <c r="D575" s="248"/>
      <c r="E575" s="248"/>
      <c r="F575" s="271"/>
      <c r="G575" s="291"/>
    </row>
    <row r="576" spans="2:7">
      <c r="B576" s="247"/>
      <c r="C576" s="230"/>
      <c r="D576" s="248"/>
      <c r="E576" s="248"/>
      <c r="F576" s="271"/>
      <c r="G576" s="291"/>
    </row>
    <row r="577" spans="2:7">
      <c r="B577" s="247"/>
      <c r="C577" s="230"/>
      <c r="D577" s="248"/>
      <c r="E577" s="248"/>
      <c r="F577" s="271"/>
      <c r="G577" s="291"/>
    </row>
    <row r="578" spans="2:7">
      <c r="B578" s="247"/>
      <c r="C578" s="230"/>
      <c r="D578" s="248"/>
      <c r="E578" s="248"/>
      <c r="F578" s="271"/>
      <c r="G578" s="291"/>
    </row>
    <row r="579" spans="2:7">
      <c r="B579" s="247"/>
      <c r="C579" s="230"/>
      <c r="D579" s="248"/>
      <c r="E579" s="248"/>
      <c r="F579" s="271"/>
      <c r="G579" s="291"/>
    </row>
    <row r="580" spans="2:7">
      <c r="B580" s="247"/>
      <c r="C580" s="230"/>
      <c r="D580" s="248"/>
      <c r="E580" s="248"/>
      <c r="F580" s="271"/>
      <c r="G580" s="291"/>
    </row>
    <row r="581" spans="2:7">
      <c r="B581" s="247"/>
      <c r="C581" s="230"/>
      <c r="D581" s="248"/>
      <c r="E581" s="248"/>
      <c r="F581" s="271"/>
      <c r="G581" s="291"/>
    </row>
    <row r="582" spans="2:7">
      <c r="B582" s="247"/>
      <c r="C582" s="230"/>
      <c r="D582" s="248"/>
      <c r="E582" s="248"/>
      <c r="F582" s="271"/>
      <c r="G582" s="291"/>
    </row>
    <row r="583" spans="2:7">
      <c r="B583" s="247"/>
      <c r="C583" s="230"/>
      <c r="D583" s="248"/>
      <c r="E583" s="248"/>
      <c r="F583" s="271"/>
      <c r="G583" s="291"/>
    </row>
    <row r="584" spans="2:7">
      <c r="B584" s="247"/>
      <c r="C584" s="230"/>
      <c r="D584" s="248"/>
      <c r="E584" s="248"/>
      <c r="F584" s="271"/>
      <c r="G584" s="291"/>
    </row>
    <row r="585" spans="2:7">
      <c r="B585" s="247"/>
      <c r="C585" s="230"/>
      <c r="D585" s="248"/>
      <c r="E585" s="248"/>
      <c r="F585" s="271"/>
      <c r="G585" s="291"/>
    </row>
    <row r="586" spans="2:7">
      <c r="B586" s="247"/>
      <c r="C586" s="230"/>
      <c r="D586" s="248"/>
      <c r="E586" s="248"/>
      <c r="F586" s="271"/>
      <c r="G586" s="291"/>
    </row>
    <row r="587" spans="2:7">
      <c r="B587" s="247"/>
      <c r="C587" s="230"/>
      <c r="D587" s="248"/>
      <c r="E587" s="248"/>
      <c r="F587" s="271"/>
      <c r="G587" s="291"/>
    </row>
    <row r="588" spans="2:7">
      <c r="B588" s="247"/>
      <c r="C588" s="230"/>
      <c r="D588" s="248"/>
      <c r="E588" s="248"/>
      <c r="F588" s="271"/>
      <c r="G588" s="291"/>
    </row>
    <row r="589" spans="2:7">
      <c r="B589" s="247"/>
      <c r="C589" s="230"/>
      <c r="D589" s="248"/>
      <c r="E589" s="248"/>
      <c r="F589" s="271"/>
      <c r="G589" s="291"/>
    </row>
    <row r="590" spans="2:7">
      <c r="B590" s="247"/>
      <c r="C590" s="230"/>
      <c r="D590" s="248"/>
      <c r="E590" s="248"/>
      <c r="F590" s="271"/>
      <c r="G590" s="291"/>
    </row>
    <row r="591" spans="2:7">
      <c r="B591" s="247"/>
      <c r="C591" s="230"/>
      <c r="D591" s="248"/>
      <c r="E591" s="248"/>
      <c r="F591" s="271"/>
      <c r="G591" s="291"/>
    </row>
    <row r="592" spans="2:7">
      <c r="B592" s="247"/>
      <c r="C592" s="230"/>
      <c r="D592" s="248"/>
      <c r="E592" s="248"/>
      <c r="F592" s="271"/>
      <c r="G592" s="291"/>
    </row>
    <row r="593" spans="2:7">
      <c r="B593" s="247"/>
      <c r="C593" s="230"/>
      <c r="D593" s="248"/>
      <c r="E593" s="248"/>
      <c r="F593" s="271"/>
      <c r="G593" s="291"/>
    </row>
    <row r="594" spans="2:7">
      <c r="B594" s="247"/>
      <c r="C594" s="230"/>
      <c r="D594" s="248"/>
      <c r="E594" s="248"/>
      <c r="F594" s="271"/>
      <c r="G594" s="291"/>
    </row>
    <row r="595" spans="2:7">
      <c r="B595" s="247"/>
      <c r="C595" s="230"/>
      <c r="D595" s="248"/>
      <c r="E595" s="248"/>
      <c r="F595" s="271"/>
      <c r="G595" s="291"/>
    </row>
    <row r="596" spans="2:7">
      <c r="B596" s="247"/>
      <c r="C596" s="230"/>
      <c r="D596" s="248"/>
      <c r="E596" s="248"/>
      <c r="F596" s="271"/>
      <c r="G596" s="291"/>
    </row>
    <row r="597" spans="2:7">
      <c r="B597" s="247"/>
      <c r="C597" s="230"/>
      <c r="D597" s="248"/>
      <c r="E597" s="248"/>
      <c r="F597" s="271"/>
      <c r="G597" s="291"/>
    </row>
    <row r="598" spans="2:7">
      <c r="B598" s="247"/>
      <c r="C598" s="230"/>
      <c r="D598" s="248"/>
      <c r="E598" s="248"/>
      <c r="F598" s="271"/>
      <c r="G598" s="291"/>
    </row>
    <row r="599" spans="2:7">
      <c r="B599" s="247"/>
      <c r="C599" s="230"/>
      <c r="D599" s="248"/>
      <c r="E599" s="248"/>
      <c r="F599" s="271"/>
      <c r="G599" s="291"/>
    </row>
    <row r="600" spans="2:7">
      <c r="B600" s="247"/>
      <c r="C600" s="230"/>
      <c r="D600" s="248"/>
      <c r="E600" s="248"/>
      <c r="F600" s="271"/>
      <c r="G600" s="291"/>
    </row>
    <row r="601" spans="2:7">
      <c r="B601" s="247"/>
      <c r="C601" s="230"/>
      <c r="D601" s="248"/>
      <c r="E601" s="248"/>
      <c r="F601" s="271"/>
      <c r="G601" s="291"/>
    </row>
    <row r="602" spans="2:7">
      <c r="B602" s="247"/>
      <c r="C602" s="230"/>
      <c r="D602" s="248"/>
      <c r="E602" s="248"/>
      <c r="F602" s="271"/>
      <c r="G602" s="291"/>
    </row>
    <row r="603" spans="2:7">
      <c r="B603" s="247"/>
      <c r="C603" s="230"/>
      <c r="D603" s="248"/>
      <c r="E603" s="248"/>
      <c r="F603" s="271"/>
      <c r="G603" s="291"/>
    </row>
    <row r="604" spans="2:7">
      <c r="B604" s="247"/>
      <c r="C604" s="230"/>
      <c r="D604" s="248"/>
      <c r="E604" s="248"/>
      <c r="F604" s="271"/>
      <c r="G604" s="291"/>
    </row>
    <row r="605" spans="2:7">
      <c r="B605" s="247"/>
      <c r="C605" s="230"/>
      <c r="D605" s="248"/>
      <c r="E605" s="248"/>
      <c r="F605" s="271"/>
      <c r="G605" s="291"/>
    </row>
    <row r="606" spans="2:7">
      <c r="B606" s="247"/>
      <c r="C606" s="230"/>
      <c r="D606" s="248"/>
      <c r="E606" s="248"/>
      <c r="F606" s="271"/>
      <c r="G606" s="291"/>
    </row>
    <row r="607" spans="2:7">
      <c r="B607" s="247"/>
      <c r="C607" s="230"/>
      <c r="D607" s="248"/>
      <c r="E607" s="248"/>
      <c r="F607" s="271"/>
      <c r="G607" s="291"/>
    </row>
    <row r="608" spans="2:7">
      <c r="B608" s="247"/>
      <c r="C608" s="230"/>
      <c r="D608" s="248"/>
      <c r="E608" s="248"/>
      <c r="F608" s="271"/>
      <c r="G608" s="291"/>
    </row>
    <row r="609" spans="2:7">
      <c r="B609" s="247"/>
      <c r="C609" s="230"/>
      <c r="D609" s="248"/>
      <c r="E609" s="248"/>
      <c r="F609" s="271"/>
      <c r="G609" s="291"/>
    </row>
    <row r="610" spans="2:7">
      <c r="B610" s="247"/>
      <c r="C610" s="230"/>
      <c r="D610" s="248"/>
      <c r="E610" s="248"/>
      <c r="F610" s="271"/>
      <c r="G610" s="291"/>
    </row>
    <row r="611" spans="2:7">
      <c r="B611" s="247"/>
      <c r="C611" s="230"/>
      <c r="D611" s="248"/>
      <c r="E611" s="248"/>
      <c r="F611" s="271"/>
      <c r="G611" s="291"/>
    </row>
    <row r="612" spans="2:7">
      <c r="B612" s="247"/>
      <c r="C612" s="230"/>
      <c r="D612" s="248"/>
      <c r="E612" s="248"/>
      <c r="F612" s="271"/>
      <c r="G612" s="291"/>
    </row>
    <row r="613" spans="2:7">
      <c r="B613" s="247"/>
      <c r="C613" s="230"/>
      <c r="D613" s="248"/>
      <c r="E613" s="248"/>
      <c r="F613" s="271"/>
      <c r="G613" s="291"/>
    </row>
    <row r="614" spans="2:7">
      <c r="B614" s="247"/>
      <c r="C614" s="230"/>
      <c r="D614" s="248"/>
      <c r="E614" s="248"/>
      <c r="F614" s="271"/>
      <c r="G614" s="291"/>
    </row>
    <row r="615" spans="2:7">
      <c r="B615" s="247"/>
      <c r="C615" s="230"/>
      <c r="D615" s="248"/>
      <c r="E615" s="248"/>
      <c r="F615" s="271"/>
      <c r="G615" s="291"/>
    </row>
    <row r="616" spans="2:7">
      <c r="B616" s="247"/>
      <c r="C616" s="230"/>
      <c r="D616" s="248"/>
      <c r="E616" s="248"/>
      <c r="F616" s="271"/>
      <c r="G616" s="291"/>
    </row>
    <row r="617" spans="2:7">
      <c r="B617" s="247"/>
      <c r="C617" s="230"/>
      <c r="D617" s="248"/>
      <c r="E617" s="248"/>
      <c r="F617" s="271"/>
      <c r="G617" s="291"/>
    </row>
    <row r="618" spans="2:7">
      <c r="B618" s="247"/>
      <c r="C618" s="230"/>
      <c r="D618" s="248"/>
      <c r="E618" s="248"/>
      <c r="F618" s="271"/>
      <c r="G618" s="291"/>
    </row>
    <row r="619" spans="2:7">
      <c r="B619" s="247"/>
      <c r="C619" s="230"/>
      <c r="D619" s="248"/>
      <c r="E619" s="248"/>
      <c r="F619" s="271"/>
      <c r="G619" s="291"/>
    </row>
    <row r="620" spans="2:7">
      <c r="B620" s="247"/>
      <c r="C620" s="230"/>
      <c r="D620" s="248"/>
      <c r="E620" s="248"/>
      <c r="F620" s="271"/>
      <c r="G620" s="291"/>
    </row>
    <row r="621" spans="2:7">
      <c r="B621" s="247"/>
      <c r="C621" s="230"/>
      <c r="D621" s="248"/>
      <c r="E621" s="248"/>
      <c r="F621" s="271"/>
      <c r="G621" s="291"/>
    </row>
    <row r="622" spans="2:7">
      <c r="B622" s="247"/>
      <c r="C622" s="230"/>
      <c r="D622" s="248"/>
      <c r="E622" s="248"/>
      <c r="F622" s="271"/>
      <c r="G622" s="291"/>
    </row>
    <row r="623" spans="2:7">
      <c r="B623" s="247"/>
      <c r="C623" s="230"/>
      <c r="D623" s="248"/>
      <c r="E623" s="248"/>
      <c r="F623" s="271"/>
      <c r="G623" s="291"/>
    </row>
    <row r="624" spans="2:7">
      <c r="B624" s="247"/>
      <c r="C624" s="230"/>
      <c r="D624" s="248"/>
      <c r="E624" s="248"/>
      <c r="F624" s="271"/>
      <c r="G624" s="291"/>
    </row>
    <row r="625" spans="2:7">
      <c r="B625" s="247"/>
      <c r="C625" s="230"/>
      <c r="D625" s="248"/>
      <c r="E625" s="248"/>
      <c r="F625" s="271"/>
      <c r="G625" s="291"/>
    </row>
    <row r="626" spans="2:7">
      <c r="B626" s="247"/>
      <c r="C626" s="230"/>
      <c r="D626" s="248"/>
      <c r="E626" s="248"/>
      <c r="F626" s="271"/>
      <c r="G626" s="291"/>
    </row>
    <row r="627" spans="2:7">
      <c r="B627" s="247"/>
      <c r="C627" s="230"/>
      <c r="D627" s="248"/>
      <c r="E627" s="248"/>
      <c r="F627" s="271"/>
      <c r="G627" s="291"/>
    </row>
    <row r="628" spans="2:7">
      <c r="B628" s="247"/>
      <c r="C628" s="230"/>
      <c r="D628" s="248"/>
      <c r="E628" s="248"/>
      <c r="F628" s="271"/>
      <c r="G628" s="291"/>
    </row>
    <row r="629" spans="2:7">
      <c r="B629" s="247"/>
      <c r="C629" s="230"/>
      <c r="D629" s="248"/>
      <c r="E629" s="248"/>
      <c r="F629" s="271"/>
      <c r="G629" s="291"/>
    </row>
    <row r="630" spans="2:7">
      <c r="B630" s="247"/>
      <c r="C630" s="230"/>
      <c r="D630" s="248"/>
      <c r="E630" s="248"/>
      <c r="F630" s="271"/>
      <c r="G630" s="291"/>
    </row>
    <row r="631" spans="2:7">
      <c r="B631" s="247"/>
      <c r="C631" s="230"/>
      <c r="D631" s="248"/>
      <c r="E631" s="248"/>
      <c r="F631" s="271"/>
      <c r="G631" s="291"/>
    </row>
    <row r="632" spans="2:7">
      <c r="B632" s="247"/>
      <c r="C632" s="230"/>
      <c r="D632" s="248"/>
      <c r="E632" s="248"/>
      <c r="F632" s="271"/>
      <c r="G632" s="291"/>
    </row>
    <row r="633" spans="2:7">
      <c r="B633" s="247"/>
      <c r="C633" s="230"/>
      <c r="D633" s="248"/>
      <c r="E633" s="248"/>
      <c r="F633" s="271"/>
      <c r="G633" s="291"/>
    </row>
    <row r="634" spans="2:7">
      <c r="B634" s="247"/>
      <c r="C634" s="230"/>
      <c r="D634" s="248"/>
      <c r="E634" s="248"/>
      <c r="F634" s="271"/>
      <c r="G634" s="291"/>
    </row>
    <row r="635" spans="2:7">
      <c r="B635" s="247"/>
      <c r="C635" s="230"/>
      <c r="D635" s="248"/>
      <c r="E635" s="248"/>
      <c r="F635" s="271"/>
      <c r="G635" s="291"/>
    </row>
    <row r="636" spans="2:7">
      <c r="B636" s="247"/>
      <c r="C636" s="230"/>
      <c r="D636" s="248"/>
      <c r="E636" s="248"/>
      <c r="F636" s="271"/>
      <c r="G636" s="291"/>
    </row>
    <row r="637" spans="2:7">
      <c r="B637" s="247"/>
      <c r="C637" s="230"/>
      <c r="D637" s="248"/>
      <c r="E637" s="248"/>
      <c r="F637" s="271"/>
      <c r="G637" s="291"/>
    </row>
    <row r="638" spans="2:7">
      <c r="B638" s="247"/>
      <c r="C638" s="230"/>
      <c r="D638" s="248"/>
      <c r="E638" s="248"/>
      <c r="F638" s="271"/>
      <c r="G638" s="291"/>
    </row>
    <row r="639" spans="2:7">
      <c r="B639" s="247"/>
      <c r="C639" s="230"/>
      <c r="D639" s="248"/>
      <c r="E639" s="248"/>
      <c r="F639" s="271"/>
      <c r="G639" s="291"/>
    </row>
    <row r="640" spans="2:7">
      <c r="B640" s="247"/>
      <c r="C640" s="230"/>
      <c r="D640" s="248"/>
      <c r="E640" s="248"/>
      <c r="F640" s="271"/>
      <c r="G640" s="291"/>
    </row>
    <row r="641" spans="2:7">
      <c r="B641" s="247"/>
      <c r="C641" s="230"/>
      <c r="D641" s="248"/>
      <c r="E641" s="248"/>
      <c r="F641" s="271"/>
      <c r="G641" s="291"/>
    </row>
    <row r="642" spans="2:7">
      <c r="B642" s="247"/>
      <c r="C642" s="230"/>
      <c r="D642" s="248"/>
      <c r="E642" s="248"/>
      <c r="F642" s="271"/>
      <c r="G642" s="291"/>
    </row>
    <row r="643" spans="2:7">
      <c r="B643" s="247"/>
      <c r="C643" s="230"/>
      <c r="D643" s="248"/>
      <c r="E643" s="248"/>
      <c r="F643" s="271"/>
      <c r="G643" s="291"/>
    </row>
    <row r="644" spans="2:7">
      <c r="B644" s="247"/>
      <c r="C644" s="230"/>
      <c r="D644" s="248"/>
      <c r="E644" s="248"/>
      <c r="F644" s="271"/>
      <c r="G644" s="291"/>
    </row>
    <row r="645" spans="2:7">
      <c r="B645" s="247"/>
      <c r="C645" s="230"/>
      <c r="D645" s="248"/>
      <c r="E645" s="248"/>
      <c r="F645" s="271"/>
      <c r="G645" s="291"/>
    </row>
    <row r="646" spans="2:7">
      <c r="B646" s="247"/>
      <c r="C646" s="230"/>
      <c r="D646" s="248"/>
      <c r="E646" s="248"/>
      <c r="F646" s="271"/>
      <c r="G646" s="291"/>
    </row>
    <row r="647" spans="2:7">
      <c r="B647" s="247"/>
      <c r="C647" s="230"/>
      <c r="D647" s="248"/>
      <c r="E647" s="248"/>
      <c r="F647" s="271"/>
      <c r="G647" s="291"/>
    </row>
    <row r="648" spans="2:7">
      <c r="B648" s="247"/>
      <c r="C648" s="230"/>
      <c r="D648" s="248"/>
      <c r="E648" s="248"/>
      <c r="F648" s="271"/>
      <c r="G648" s="291"/>
    </row>
    <row r="649" spans="2:7">
      <c r="B649" s="247"/>
      <c r="C649" s="230"/>
      <c r="D649" s="248"/>
      <c r="E649" s="248"/>
      <c r="F649" s="271"/>
      <c r="G649" s="291"/>
    </row>
    <row r="650" spans="2:7">
      <c r="B650" s="247"/>
      <c r="C650" s="230"/>
      <c r="D650" s="248"/>
      <c r="E650" s="248"/>
      <c r="F650" s="271"/>
      <c r="G650" s="291"/>
    </row>
    <row r="651" spans="2:7">
      <c r="B651" s="247"/>
      <c r="C651" s="230"/>
      <c r="D651" s="248"/>
      <c r="E651" s="248"/>
      <c r="F651" s="271"/>
      <c r="G651" s="291"/>
    </row>
    <row r="652" spans="2:7">
      <c r="B652" s="247"/>
      <c r="C652" s="230"/>
      <c r="D652" s="248"/>
      <c r="E652" s="248"/>
      <c r="F652" s="271"/>
      <c r="G652" s="291"/>
    </row>
    <row r="653" spans="2:7">
      <c r="B653" s="247"/>
      <c r="C653" s="230"/>
      <c r="D653" s="248"/>
      <c r="E653" s="248"/>
      <c r="F653" s="271"/>
      <c r="G653" s="291"/>
    </row>
    <row r="654" spans="2:7">
      <c r="B654" s="247"/>
      <c r="C654" s="230"/>
      <c r="D654" s="248"/>
      <c r="E654" s="248"/>
      <c r="F654" s="271"/>
      <c r="G654" s="291"/>
    </row>
    <row r="655" spans="2:7">
      <c r="B655" s="247"/>
      <c r="C655" s="230"/>
      <c r="D655" s="248"/>
      <c r="E655" s="248"/>
      <c r="F655" s="271"/>
      <c r="G655" s="291"/>
    </row>
    <row r="656" spans="2:7">
      <c r="B656" s="247"/>
      <c r="C656" s="230"/>
      <c r="D656" s="248"/>
      <c r="E656" s="248"/>
      <c r="F656" s="271"/>
      <c r="G656" s="291"/>
    </row>
    <row r="657" spans="2:7">
      <c r="B657" s="247"/>
      <c r="C657" s="230"/>
      <c r="D657" s="248"/>
      <c r="E657" s="248"/>
      <c r="F657" s="271"/>
      <c r="G657" s="291"/>
    </row>
    <row r="658" spans="2:7">
      <c r="B658" s="247"/>
      <c r="C658" s="230"/>
      <c r="D658" s="248"/>
      <c r="E658" s="248"/>
      <c r="F658" s="271"/>
      <c r="G658" s="291"/>
    </row>
    <row r="659" spans="2:7">
      <c r="B659" s="247"/>
      <c r="C659" s="230"/>
      <c r="D659" s="248"/>
      <c r="E659" s="248"/>
      <c r="F659" s="271"/>
      <c r="G659" s="291"/>
    </row>
    <row r="660" spans="2:7">
      <c r="B660" s="247"/>
      <c r="C660" s="230"/>
      <c r="D660" s="248"/>
      <c r="E660" s="248"/>
      <c r="F660" s="271"/>
      <c r="G660" s="291"/>
    </row>
    <row r="661" spans="2:7">
      <c r="B661" s="247"/>
      <c r="C661" s="230"/>
      <c r="D661" s="248"/>
      <c r="E661" s="248"/>
      <c r="F661" s="271"/>
      <c r="G661" s="291"/>
    </row>
    <row r="662" spans="2:7">
      <c r="B662" s="247"/>
      <c r="C662" s="230"/>
      <c r="D662" s="248"/>
      <c r="E662" s="248"/>
      <c r="F662" s="271"/>
      <c r="G662" s="291"/>
    </row>
    <row r="663" spans="2:7">
      <c r="B663" s="247"/>
      <c r="C663" s="230"/>
      <c r="D663" s="248"/>
      <c r="E663" s="248"/>
      <c r="F663" s="271"/>
      <c r="G663" s="291"/>
    </row>
    <row r="664" spans="2:7">
      <c r="B664" s="247"/>
      <c r="C664" s="230"/>
      <c r="D664" s="248"/>
      <c r="E664" s="248"/>
      <c r="F664" s="271"/>
      <c r="G664" s="291"/>
    </row>
    <row r="665" spans="2:7">
      <c r="B665" s="247"/>
      <c r="C665" s="230"/>
      <c r="D665" s="248"/>
      <c r="E665" s="248"/>
      <c r="F665" s="271"/>
      <c r="G665" s="291"/>
    </row>
    <row r="666" spans="2:7">
      <c r="B666" s="247"/>
      <c r="C666" s="230"/>
      <c r="D666" s="248"/>
      <c r="E666" s="248"/>
      <c r="F666" s="271"/>
      <c r="G666" s="291"/>
    </row>
    <row r="667" spans="2:7">
      <c r="B667" s="247"/>
      <c r="C667" s="230"/>
      <c r="D667" s="248"/>
      <c r="E667" s="248"/>
      <c r="F667" s="271"/>
      <c r="G667" s="291"/>
    </row>
    <row r="668" spans="2:7">
      <c r="B668" s="247"/>
      <c r="C668" s="230"/>
      <c r="D668" s="248"/>
      <c r="E668" s="248"/>
      <c r="F668" s="271"/>
      <c r="G668" s="291"/>
    </row>
    <row r="669" spans="2:7">
      <c r="B669" s="247"/>
      <c r="C669" s="230"/>
      <c r="D669" s="248"/>
      <c r="E669" s="248"/>
      <c r="F669" s="271"/>
      <c r="G669" s="291"/>
    </row>
  </sheetData>
  <mergeCells count="35">
    <mergeCell ref="A241:G241"/>
    <mergeCell ref="A242:G242"/>
    <mergeCell ref="A244:A267"/>
    <mergeCell ref="B244:B267"/>
    <mergeCell ref="D268:E268"/>
    <mergeCell ref="A201:A212"/>
    <mergeCell ref="B201:B212"/>
    <mergeCell ref="A213:A227"/>
    <mergeCell ref="B213:B227"/>
    <mergeCell ref="A228:A239"/>
    <mergeCell ref="B228:B239"/>
    <mergeCell ref="A199:G199"/>
    <mergeCell ref="A151:G151"/>
    <mergeCell ref="A152:G152"/>
    <mergeCell ref="A154:A166"/>
    <mergeCell ref="B154:B166"/>
    <mergeCell ref="A167:A175"/>
    <mergeCell ref="B167:B175"/>
    <mergeCell ref="A176:A183"/>
    <mergeCell ref="B176:B183"/>
    <mergeCell ref="A184:A196"/>
    <mergeCell ref="B184:B196"/>
    <mergeCell ref="A198:G198"/>
    <mergeCell ref="A50:A100"/>
    <mergeCell ref="B50:B100"/>
    <mergeCell ref="A102:G102"/>
    <mergeCell ref="A103:G103"/>
    <mergeCell ref="A105:A149"/>
    <mergeCell ref="B105:B149"/>
    <mergeCell ref="A48:G48"/>
    <mergeCell ref="A1:G1"/>
    <mergeCell ref="A2:G2"/>
    <mergeCell ref="A4:A44"/>
    <mergeCell ref="B4:B44"/>
    <mergeCell ref="A47:G47"/>
  </mergeCells>
  <pageMargins left="0.9055118110236221" right="0" top="0.74803149606299213" bottom="0.15748031496062992" header="0.31496062992125984" footer="0.31496062992125984"/>
  <pageSetup paperSize="9" scale="64" orientation="portrait" r:id="rId1"/>
  <ignoredErrors>
    <ignoredError sqref="E36:E37 E89:E92 E213:E226 E244:E264 G100 G61:G62 E105:E142 E154:E162 E167:E196 E201:E208 E227:E239 G66 G83 G9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4"/>
  <sheetViews>
    <sheetView showGridLines="0" topLeftCell="A52" zoomScaleNormal="100" zoomScaleSheetLayoutView="100" workbookViewId="0">
      <selection activeCell="J81" sqref="J81"/>
    </sheetView>
  </sheetViews>
  <sheetFormatPr defaultColWidth="9.140625" defaultRowHeight="15"/>
  <cols>
    <col min="1" max="1" width="2.85546875" style="114" customWidth="1"/>
    <col min="2" max="2" width="24.42578125" style="6" customWidth="1"/>
    <col min="3" max="3" width="12.85546875" style="118" customWidth="1"/>
    <col min="4" max="4" width="68.28515625" style="7" customWidth="1"/>
    <col min="5" max="5" width="11.7109375" style="156" customWidth="1"/>
    <col min="6" max="6" width="11.5703125" style="125" customWidth="1"/>
    <col min="7" max="16384" width="9.140625" style="7"/>
  </cols>
  <sheetData>
    <row r="1" spans="1:6" s="116" customFormat="1" ht="38.1" customHeight="1">
      <c r="A1" s="317" t="s">
        <v>1102</v>
      </c>
      <c r="B1" s="313"/>
      <c r="C1" s="314"/>
      <c r="D1" s="379" t="s">
        <v>1103</v>
      </c>
      <c r="E1" s="379"/>
      <c r="F1" s="379"/>
    </row>
    <row r="2" spans="1:6" ht="44.25" customHeight="1" thickBot="1">
      <c r="A2" s="385" t="s">
        <v>1104</v>
      </c>
      <c r="B2" s="385"/>
      <c r="C2" s="385"/>
      <c r="D2" s="385"/>
      <c r="E2" s="385"/>
      <c r="F2" s="385"/>
    </row>
    <row r="3" spans="1:6" ht="43.5" customHeight="1">
      <c r="A3" s="386" t="s">
        <v>457</v>
      </c>
      <c r="B3" s="388" t="s">
        <v>177</v>
      </c>
      <c r="C3" s="390" t="s">
        <v>456</v>
      </c>
      <c r="D3" s="388" t="s">
        <v>179</v>
      </c>
      <c r="E3" s="393" t="s">
        <v>454</v>
      </c>
      <c r="F3" s="394"/>
    </row>
    <row r="4" spans="1:6" ht="36.75" customHeight="1" thickBot="1">
      <c r="A4" s="387"/>
      <c r="B4" s="389"/>
      <c r="C4" s="391"/>
      <c r="D4" s="392"/>
      <c r="E4" s="315" t="s">
        <v>455</v>
      </c>
      <c r="F4" s="316" t="s">
        <v>46</v>
      </c>
    </row>
    <row r="5" spans="1:6" ht="15" customHeight="1">
      <c r="A5" s="424">
        <v>1</v>
      </c>
      <c r="B5" s="427" t="s">
        <v>153</v>
      </c>
      <c r="C5" s="395">
        <v>176352</v>
      </c>
      <c r="D5" s="22" t="s">
        <v>152</v>
      </c>
      <c r="E5" s="417">
        <v>2260</v>
      </c>
      <c r="F5" s="431">
        <f>ROUNDUP(E5/$C$5*100,2)</f>
        <v>1.29</v>
      </c>
    </row>
    <row r="6" spans="1:6" ht="15" customHeight="1">
      <c r="A6" s="425"/>
      <c r="B6" s="428"/>
      <c r="C6" s="396"/>
      <c r="D6" s="11" t="s">
        <v>151</v>
      </c>
      <c r="E6" s="382"/>
      <c r="F6" s="432" t="e">
        <f>D6/C6*100</f>
        <v>#VALUE!</v>
      </c>
    </row>
    <row r="7" spans="1:6" ht="15" customHeight="1">
      <c r="A7" s="425"/>
      <c r="B7" s="428"/>
      <c r="C7" s="396"/>
      <c r="D7" s="10" t="s">
        <v>150</v>
      </c>
      <c r="E7" s="384">
        <v>12510</v>
      </c>
      <c r="F7" s="433">
        <f>ROUNDUP(E7/$C$5*100,2)</f>
        <v>7.1</v>
      </c>
    </row>
    <row r="8" spans="1:6" ht="12.75">
      <c r="A8" s="425"/>
      <c r="B8" s="428"/>
      <c r="C8" s="396"/>
      <c r="D8" s="11" t="s">
        <v>149</v>
      </c>
      <c r="E8" s="382"/>
      <c r="F8" s="432" t="e">
        <f>D8/C8*100</f>
        <v>#VALUE!</v>
      </c>
    </row>
    <row r="9" spans="1:6" ht="15" customHeight="1">
      <c r="A9" s="425"/>
      <c r="B9" s="428"/>
      <c r="C9" s="396"/>
      <c r="D9" s="10" t="s">
        <v>567</v>
      </c>
      <c r="E9" s="384">
        <v>25947</v>
      </c>
      <c r="F9" s="433">
        <f>ROUNDUP(E9/$C$5*100,2)</f>
        <v>14.72</v>
      </c>
    </row>
    <row r="10" spans="1:6" ht="12.75">
      <c r="A10" s="425"/>
      <c r="B10" s="428"/>
      <c r="C10" s="396"/>
      <c r="D10" s="9" t="s">
        <v>389</v>
      </c>
      <c r="E10" s="382"/>
      <c r="F10" s="432" t="e">
        <f>D10/C10*100</f>
        <v>#VALUE!</v>
      </c>
    </row>
    <row r="11" spans="1:6" ht="15" customHeight="1">
      <c r="A11" s="425"/>
      <c r="B11" s="428"/>
      <c r="C11" s="396"/>
      <c r="D11" s="10" t="s">
        <v>568</v>
      </c>
      <c r="E11" s="384">
        <v>1334</v>
      </c>
      <c r="F11" s="434">
        <f>ROUNDUP(E11/$C$5*100,2)</f>
        <v>0.76</v>
      </c>
    </row>
    <row r="12" spans="1:6" ht="15" customHeight="1">
      <c r="A12" s="425"/>
      <c r="B12" s="428"/>
      <c r="C12" s="396"/>
      <c r="D12" s="11" t="s">
        <v>348</v>
      </c>
      <c r="E12" s="382"/>
      <c r="F12" s="433" t="e">
        <f>D12/C12*100</f>
        <v>#VALUE!</v>
      </c>
    </row>
    <row r="13" spans="1:6" ht="15" customHeight="1">
      <c r="A13" s="425"/>
      <c r="B13" s="428"/>
      <c r="C13" s="396"/>
      <c r="D13" s="10" t="s">
        <v>485</v>
      </c>
      <c r="E13" s="384">
        <v>23</v>
      </c>
      <c r="F13" s="434">
        <f>ROUNDUP(E13/$C$5*100,2)</f>
        <v>0.02</v>
      </c>
    </row>
    <row r="14" spans="1:6" ht="15" customHeight="1">
      <c r="A14" s="425"/>
      <c r="B14" s="428"/>
      <c r="C14" s="396"/>
      <c r="D14" s="11" t="s">
        <v>487</v>
      </c>
      <c r="E14" s="382"/>
      <c r="F14" s="433" t="e">
        <f>D14/C14*100</f>
        <v>#VALUE!</v>
      </c>
    </row>
    <row r="15" spans="1:6" ht="15" customHeight="1">
      <c r="A15" s="425"/>
      <c r="B15" s="428"/>
      <c r="C15" s="396"/>
      <c r="D15" s="10" t="s">
        <v>486</v>
      </c>
      <c r="E15" s="384">
        <v>804</v>
      </c>
      <c r="F15" s="434">
        <f>ROUNDUP(E15/$C$5*100,2)</f>
        <v>0.46</v>
      </c>
    </row>
    <row r="16" spans="1:6" ht="16.5" customHeight="1">
      <c r="A16" s="425"/>
      <c r="B16" s="428"/>
      <c r="C16" s="396"/>
      <c r="D16" s="11" t="s">
        <v>349</v>
      </c>
      <c r="E16" s="382"/>
      <c r="F16" s="433" t="e">
        <f>D16/C16*100</f>
        <v>#VALUE!</v>
      </c>
    </row>
    <row r="17" spans="1:6" ht="15" customHeight="1">
      <c r="A17" s="425"/>
      <c r="B17" s="429"/>
      <c r="C17" s="396"/>
      <c r="D17" s="14" t="s">
        <v>1110</v>
      </c>
      <c r="E17" s="414">
        <v>7</v>
      </c>
      <c r="F17" s="433">
        <f>ROUNDUP(E17/$C$5*100,2)</f>
        <v>0.01</v>
      </c>
    </row>
    <row r="18" spans="1:6" ht="18.75" customHeight="1" thickBot="1">
      <c r="A18" s="426"/>
      <c r="B18" s="430"/>
      <c r="C18" s="397"/>
      <c r="D18" s="20" t="s">
        <v>1109</v>
      </c>
      <c r="E18" s="415"/>
      <c r="F18" s="435" t="e">
        <f>D18/C18*100</f>
        <v>#VALUE!</v>
      </c>
    </row>
    <row r="19" spans="1:6" ht="15" customHeight="1">
      <c r="A19" s="407">
        <v>2</v>
      </c>
      <c r="B19" s="406" t="s">
        <v>180</v>
      </c>
      <c r="C19" s="412">
        <v>711977</v>
      </c>
      <c r="D19" s="14" t="s">
        <v>148</v>
      </c>
      <c r="E19" s="382">
        <v>12201</v>
      </c>
      <c r="F19" s="433">
        <f>ROUNDUP(E19/$C$19*100,2)</f>
        <v>1.72</v>
      </c>
    </row>
    <row r="20" spans="1:6" ht="15" customHeight="1">
      <c r="A20" s="399"/>
      <c r="B20" s="402"/>
      <c r="C20" s="437"/>
      <c r="D20" s="11" t="s">
        <v>154</v>
      </c>
      <c r="E20" s="383"/>
      <c r="F20" s="432" t="e">
        <f>D20/C20*100</f>
        <v>#VALUE!</v>
      </c>
    </row>
    <row r="21" spans="1:6" ht="15" customHeight="1">
      <c r="A21" s="399"/>
      <c r="B21" s="402"/>
      <c r="C21" s="437"/>
      <c r="D21" s="10" t="s">
        <v>147</v>
      </c>
      <c r="E21" s="383">
        <v>35549</v>
      </c>
      <c r="F21" s="432">
        <f>ROUNDUP(E21/$C$19*100,2)</f>
        <v>5</v>
      </c>
    </row>
    <row r="22" spans="1:6" ht="25.5" customHeight="1">
      <c r="A22" s="399"/>
      <c r="B22" s="402"/>
      <c r="C22" s="437"/>
      <c r="D22" s="11" t="s">
        <v>390</v>
      </c>
      <c r="E22" s="383"/>
      <c r="F22" s="432" t="e">
        <f>D22/C22*100</f>
        <v>#VALUE!</v>
      </c>
    </row>
    <row r="23" spans="1:6" ht="15" customHeight="1">
      <c r="A23" s="399"/>
      <c r="B23" s="402"/>
      <c r="C23" s="437"/>
      <c r="D23" s="10" t="s">
        <v>146</v>
      </c>
      <c r="E23" s="383">
        <v>37367</v>
      </c>
      <c r="F23" s="432">
        <f>ROUNDUP(E23/$C$19*100,2)</f>
        <v>5.25</v>
      </c>
    </row>
    <row r="24" spans="1:6" ht="26.25" customHeight="1">
      <c r="A24" s="399"/>
      <c r="B24" s="402"/>
      <c r="C24" s="437"/>
      <c r="D24" s="11" t="s">
        <v>391</v>
      </c>
      <c r="E24" s="383"/>
      <c r="F24" s="432" t="e">
        <f>D24/C24*100</f>
        <v>#VALUE!</v>
      </c>
    </row>
    <row r="25" spans="1:6" ht="15" customHeight="1">
      <c r="A25" s="399"/>
      <c r="B25" s="402"/>
      <c r="C25" s="437"/>
      <c r="D25" s="10" t="s">
        <v>145</v>
      </c>
      <c r="E25" s="383">
        <v>1869</v>
      </c>
      <c r="F25" s="432">
        <f>ROUNDUP(E25/$C$19*100,2)</f>
        <v>0.27</v>
      </c>
    </row>
    <row r="26" spans="1:6" ht="15" customHeight="1">
      <c r="A26" s="399"/>
      <c r="B26" s="402"/>
      <c r="C26" s="437"/>
      <c r="D26" s="11" t="s">
        <v>144</v>
      </c>
      <c r="E26" s="383"/>
      <c r="F26" s="432" t="e">
        <f>D26/C26*100</f>
        <v>#VALUE!</v>
      </c>
    </row>
    <row r="27" spans="1:6" ht="19.5" customHeight="1">
      <c r="A27" s="399"/>
      <c r="B27" s="402"/>
      <c r="C27" s="437"/>
      <c r="D27" s="10" t="s">
        <v>569</v>
      </c>
      <c r="E27" s="383">
        <v>120</v>
      </c>
      <c r="F27" s="432">
        <f>ROUNDUP(E27/$C$19*100,2)</f>
        <v>0.02</v>
      </c>
    </row>
    <row r="28" spans="1:6" ht="15" customHeight="1">
      <c r="A28" s="399"/>
      <c r="B28" s="402"/>
      <c r="C28" s="437"/>
      <c r="D28" s="11" t="s">
        <v>143</v>
      </c>
      <c r="E28" s="383"/>
      <c r="F28" s="432" t="e">
        <f>D28/C28*100</f>
        <v>#VALUE!</v>
      </c>
    </row>
    <row r="29" spans="1:6" ht="15" customHeight="1">
      <c r="A29" s="399"/>
      <c r="B29" s="402"/>
      <c r="C29" s="437"/>
      <c r="D29" s="153" t="s">
        <v>570</v>
      </c>
      <c r="E29" s="383">
        <v>14</v>
      </c>
      <c r="F29" s="432">
        <f>ROUNDUP(E29/$C$19*100,2)</f>
        <v>0.01</v>
      </c>
    </row>
    <row r="30" spans="1:6" ht="26.25" customHeight="1" thickBot="1">
      <c r="A30" s="399"/>
      <c r="B30" s="402"/>
      <c r="C30" s="437"/>
      <c r="D30" s="11" t="s">
        <v>181</v>
      </c>
      <c r="E30" s="383"/>
      <c r="F30" s="435" t="e">
        <f>D30/C30*100</f>
        <v>#VALUE!</v>
      </c>
    </row>
    <row r="31" spans="1:6" ht="18.75" customHeight="1">
      <c r="A31" s="398">
        <v>3</v>
      </c>
      <c r="B31" s="401" t="s">
        <v>182</v>
      </c>
      <c r="C31" s="436">
        <v>211349</v>
      </c>
      <c r="D31" s="22" t="s">
        <v>142</v>
      </c>
      <c r="E31" s="436">
        <v>29245</v>
      </c>
      <c r="F31" s="433">
        <f>ROUNDUP(E31/$C$31*100,2)</f>
        <v>13.84</v>
      </c>
    </row>
    <row r="32" spans="1:6" ht="15" customHeight="1">
      <c r="A32" s="399"/>
      <c r="B32" s="402"/>
      <c r="C32" s="437"/>
      <c r="D32" s="11" t="s">
        <v>141</v>
      </c>
      <c r="E32" s="437"/>
      <c r="F32" s="432" t="e">
        <f>D32/C32*100</f>
        <v>#VALUE!</v>
      </c>
    </row>
    <row r="33" spans="1:6" ht="15" customHeight="1">
      <c r="A33" s="399"/>
      <c r="B33" s="402"/>
      <c r="C33" s="437"/>
      <c r="D33" s="10" t="s">
        <v>140</v>
      </c>
      <c r="E33" s="437">
        <v>7919</v>
      </c>
      <c r="F33" s="433">
        <f>ROUNDUP(E33/$C$31*100,2)</f>
        <v>3.75</v>
      </c>
    </row>
    <row r="34" spans="1:6" ht="15" customHeight="1">
      <c r="A34" s="399"/>
      <c r="B34" s="402"/>
      <c r="C34" s="437"/>
      <c r="D34" s="11" t="s">
        <v>392</v>
      </c>
      <c r="E34" s="437"/>
      <c r="F34" s="432" t="e">
        <f>D34/C34*100</f>
        <v>#VALUE!</v>
      </c>
    </row>
    <row r="35" spans="1:6" ht="15" customHeight="1">
      <c r="A35" s="399"/>
      <c r="B35" s="402"/>
      <c r="C35" s="437"/>
      <c r="D35" s="10" t="s">
        <v>139</v>
      </c>
      <c r="E35" s="437">
        <v>1445</v>
      </c>
      <c r="F35" s="433">
        <f>ROUNDUP(E35/$C$31*100,2)</f>
        <v>0.69000000000000006</v>
      </c>
    </row>
    <row r="36" spans="1:6" ht="12.75">
      <c r="A36" s="399"/>
      <c r="B36" s="402"/>
      <c r="C36" s="437"/>
      <c r="D36" s="11" t="s">
        <v>138</v>
      </c>
      <c r="E36" s="437"/>
      <c r="F36" s="432" t="e">
        <f>D36/C36*100</f>
        <v>#VALUE!</v>
      </c>
    </row>
    <row r="37" spans="1:6" ht="21" customHeight="1">
      <c r="A37" s="399"/>
      <c r="B37" s="402"/>
      <c r="C37" s="437"/>
      <c r="D37" s="10" t="s">
        <v>137</v>
      </c>
      <c r="E37" s="437">
        <v>3089</v>
      </c>
      <c r="F37" s="433">
        <f>ROUNDUP(E37/$C$31*100,2)</f>
        <v>1.47</v>
      </c>
    </row>
    <row r="38" spans="1:6" ht="15" customHeight="1">
      <c r="A38" s="399"/>
      <c r="B38" s="402"/>
      <c r="C38" s="437"/>
      <c r="D38" s="11" t="s">
        <v>393</v>
      </c>
      <c r="E38" s="437"/>
      <c r="F38" s="432" t="e">
        <f>D38/C38*100</f>
        <v>#VALUE!</v>
      </c>
    </row>
    <row r="39" spans="1:6" ht="15" customHeight="1">
      <c r="A39" s="399"/>
      <c r="B39" s="402"/>
      <c r="C39" s="437"/>
      <c r="D39" s="10" t="s">
        <v>331</v>
      </c>
      <c r="E39" s="437">
        <v>10</v>
      </c>
      <c r="F39" s="433">
        <f>ROUNDUP(E39/$C$31*100,2)</f>
        <v>0.01</v>
      </c>
    </row>
    <row r="40" spans="1:6" ht="15" customHeight="1">
      <c r="A40" s="399"/>
      <c r="B40" s="402"/>
      <c r="C40" s="437"/>
      <c r="D40" s="11" t="s">
        <v>332</v>
      </c>
      <c r="E40" s="437"/>
      <c r="F40" s="432" t="e">
        <f>D40/C40*100</f>
        <v>#VALUE!</v>
      </c>
    </row>
    <row r="41" spans="1:6" ht="17.25" customHeight="1">
      <c r="A41" s="399"/>
      <c r="B41" s="402"/>
      <c r="C41" s="437"/>
      <c r="D41" s="153" t="s">
        <v>333</v>
      </c>
      <c r="E41" s="437">
        <v>7</v>
      </c>
      <c r="F41" s="433">
        <f>ROUNDUP(E41/$C$31*100,2)</f>
        <v>0.01</v>
      </c>
    </row>
    <row r="42" spans="1:6" ht="15.75" customHeight="1">
      <c r="A42" s="399"/>
      <c r="B42" s="402"/>
      <c r="C42" s="437"/>
      <c r="D42" s="11" t="s">
        <v>334</v>
      </c>
      <c r="E42" s="437"/>
      <c r="F42" s="432" t="e">
        <f>D42/C42*100</f>
        <v>#VALUE!</v>
      </c>
    </row>
    <row r="43" spans="1:6" ht="15" customHeight="1">
      <c r="A43" s="399"/>
      <c r="B43" s="402"/>
      <c r="C43" s="437"/>
      <c r="D43" s="14" t="s">
        <v>367</v>
      </c>
      <c r="E43" s="412">
        <v>1272</v>
      </c>
      <c r="F43" s="433">
        <f>ROUNDUP(E43/$C$31*100,2)</f>
        <v>0.61</v>
      </c>
    </row>
    <row r="44" spans="1:6" ht="17.25" customHeight="1">
      <c r="A44" s="399"/>
      <c r="B44" s="402"/>
      <c r="C44" s="437"/>
      <c r="D44" s="9" t="s">
        <v>368</v>
      </c>
      <c r="E44" s="411"/>
      <c r="F44" s="432" t="e">
        <f>D44/C44*100</f>
        <v>#VALUE!</v>
      </c>
    </row>
    <row r="45" spans="1:6" ht="19.5" customHeight="1">
      <c r="A45" s="399"/>
      <c r="B45" s="402"/>
      <c r="C45" s="437"/>
      <c r="D45" s="10" t="s">
        <v>394</v>
      </c>
      <c r="E45" s="437">
        <v>111</v>
      </c>
      <c r="F45" s="433">
        <f>ROUNDUP(E45/$C$31*100,2)</f>
        <v>6.0000000000000005E-2</v>
      </c>
    </row>
    <row r="46" spans="1:6" ht="18" customHeight="1" thickBot="1">
      <c r="A46" s="400"/>
      <c r="B46" s="403"/>
      <c r="C46" s="438"/>
      <c r="D46" s="20" t="s">
        <v>395</v>
      </c>
      <c r="E46" s="438"/>
      <c r="F46" s="435" t="e">
        <f>D46/C48*100</f>
        <v>#VALUE!</v>
      </c>
    </row>
    <row r="47" spans="1:6" ht="22.5" customHeight="1">
      <c r="A47" s="398">
        <v>4</v>
      </c>
      <c r="B47" s="401" t="s">
        <v>183</v>
      </c>
      <c r="C47" s="436">
        <v>600351</v>
      </c>
      <c r="D47" s="22" t="s">
        <v>136</v>
      </c>
      <c r="E47" s="436">
        <v>45016</v>
      </c>
      <c r="F47" s="405">
        <f>ROUNDUP(E47/$C$47*100,2)</f>
        <v>7.5</v>
      </c>
    </row>
    <row r="48" spans="1:6" ht="15" customHeight="1">
      <c r="A48" s="399"/>
      <c r="B48" s="402"/>
      <c r="C48" s="437"/>
      <c r="D48" s="11" t="s">
        <v>135</v>
      </c>
      <c r="E48" s="437"/>
      <c r="F48" s="381" t="e">
        <f>D48/C48*100</f>
        <v>#VALUE!</v>
      </c>
    </row>
    <row r="49" spans="1:6" ht="15" customHeight="1">
      <c r="A49" s="399"/>
      <c r="B49" s="402"/>
      <c r="C49" s="437"/>
      <c r="D49" s="10" t="s">
        <v>134</v>
      </c>
      <c r="E49" s="437">
        <v>16690</v>
      </c>
      <c r="F49" s="381">
        <f>ROUNDUP(E49/$C$47*100,2)</f>
        <v>2.7899999999999996</v>
      </c>
    </row>
    <row r="50" spans="1:6" ht="17.25" customHeight="1">
      <c r="A50" s="399"/>
      <c r="B50" s="402"/>
      <c r="C50" s="437"/>
      <c r="D50" s="11" t="s">
        <v>133</v>
      </c>
      <c r="E50" s="437"/>
      <c r="F50" s="381" t="e">
        <f>D50/C50*100</f>
        <v>#VALUE!</v>
      </c>
    </row>
    <row r="51" spans="1:6" ht="21" customHeight="1">
      <c r="A51" s="399"/>
      <c r="B51" s="402"/>
      <c r="C51" s="437"/>
      <c r="D51" s="10" t="s">
        <v>132</v>
      </c>
      <c r="E51" s="437">
        <v>155</v>
      </c>
      <c r="F51" s="381">
        <f>ROUNDUP(E51/$C$47*100,2)</f>
        <v>0.03</v>
      </c>
    </row>
    <row r="52" spans="1:6" ht="21" customHeight="1">
      <c r="A52" s="399"/>
      <c r="B52" s="402"/>
      <c r="C52" s="437"/>
      <c r="D52" s="11" t="s">
        <v>131</v>
      </c>
      <c r="E52" s="437"/>
      <c r="F52" s="381" t="e">
        <f>D52/C52*100</f>
        <v>#VALUE!</v>
      </c>
    </row>
    <row r="53" spans="1:6" ht="21" customHeight="1">
      <c r="A53" s="399"/>
      <c r="B53" s="402"/>
      <c r="C53" s="437"/>
      <c r="D53" s="10" t="s">
        <v>352</v>
      </c>
      <c r="E53" s="437">
        <v>3595</v>
      </c>
      <c r="F53" s="381">
        <f>ROUNDUP(E53/$C$47*100,2)</f>
        <v>0.6</v>
      </c>
    </row>
    <row r="54" spans="1:6" ht="17.25" customHeight="1">
      <c r="A54" s="399"/>
      <c r="B54" s="402"/>
      <c r="C54" s="437"/>
      <c r="D54" s="11" t="s">
        <v>369</v>
      </c>
      <c r="E54" s="437"/>
      <c r="F54" s="381" t="e">
        <f>D54/C54*100</f>
        <v>#VALUE!</v>
      </c>
    </row>
    <row r="55" spans="1:6" ht="15" customHeight="1">
      <c r="A55" s="399"/>
      <c r="B55" s="402"/>
      <c r="C55" s="437"/>
      <c r="D55" s="10" t="s">
        <v>489</v>
      </c>
      <c r="E55" s="437">
        <v>21</v>
      </c>
      <c r="F55" s="380">
        <f>ROUNDUP(E55/$C$47*100,2)</f>
        <v>0.01</v>
      </c>
    </row>
    <row r="56" spans="1:6" ht="15" customHeight="1">
      <c r="A56" s="399"/>
      <c r="B56" s="402"/>
      <c r="C56" s="437"/>
      <c r="D56" s="11" t="s">
        <v>488</v>
      </c>
      <c r="E56" s="437"/>
      <c r="F56" s="381" t="e">
        <f>D56/C56*100</f>
        <v>#VALUE!</v>
      </c>
    </row>
    <row r="57" spans="1:6" ht="21.75" customHeight="1">
      <c r="A57" s="399"/>
      <c r="B57" s="402"/>
      <c r="C57" s="437"/>
      <c r="D57" s="10" t="s">
        <v>353</v>
      </c>
      <c r="E57" s="437">
        <v>64</v>
      </c>
      <c r="F57" s="380">
        <f>ROUNDUP(E57/$C$47*100,2)</f>
        <v>0.02</v>
      </c>
    </row>
    <row r="58" spans="1:6" ht="15" customHeight="1" thickBot="1">
      <c r="A58" s="400"/>
      <c r="B58" s="403"/>
      <c r="C58" s="438"/>
      <c r="D58" s="20" t="s">
        <v>396</v>
      </c>
      <c r="E58" s="438"/>
      <c r="F58" s="416" t="e">
        <f>D58/C58*100</f>
        <v>#VALUE!</v>
      </c>
    </row>
    <row r="59" spans="1:6" ht="35.25" customHeight="1">
      <c r="A59" s="122"/>
      <c r="B59" s="24"/>
      <c r="C59" s="119"/>
      <c r="D59" s="19"/>
      <c r="E59" s="119"/>
    </row>
    <row r="60" spans="1:6" s="151" customFormat="1" ht="38.1" customHeight="1">
      <c r="A60" s="317" t="s">
        <v>1102</v>
      </c>
      <c r="B60" s="313"/>
      <c r="C60" s="314"/>
      <c r="D60" s="379" t="s">
        <v>1103</v>
      </c>
      <c r="E60" s="379"/>
      <c r="F60" s="379"/>
    </row>
    <row r="61" spans="1:6" ht="40.5" customHeight="1" thickBot="1">
      <c r="A61" s="385" t="s">
        <v>1105</v>
      </c>
      <c r="B61" s="385"/>
      <c r="C61" s="385"/>
      <c r="D61" s="385"/>
      <c r="E61" s="385"/>
      <c r="F61" s="385"/>
    </row>
    <row r="62" spans="1:6" ht="31.5" customHeight="1">
      <c r="A62" s="386" t="s">
        <v>457</v>
      </c>
      <c r="B62" s="388" t="s">
        <v>177</v>
      </c>
      <c r="C62" s="390" t="s">
        <v>456</v>
      </c>
      <c r="D62" s="388" t="s">
        <v>179</v>
      </c>
      <c r="E62" s="393" t="s">
        <v>454</v>
      </c>
      <c r="F62" s="394"/>
    </row>
    <row r="63" spans="1:6" ht="27" customHeight="1" thickBot="1">
      <c r="A63" s="387"/>
      <c r="B63" s="389"/>
      <c r="C63" s="391"/>
      <c r="D63" s="392"/>
      <c r="E63" s="315" t="s">
        <v>455</v>
      </c>
      <c r="F63" s="316" t="s">
        <v>46</v>
      </c>
    </row>
    <row r="64" spans="1:6" ht="15.75" customHeight="1">
      <c r="A64" s="418">
        <v>5</v>
      </c>
      <c r="B64" s="421" t="s">
        <v>184</v>
      </c>
      <c r="C64" s="395">
        <v>1341007</v>
      </c>
      <c r="D64" s="22" t="s">
        <v>130</v>
      </c>
      <c r="E64" s="395">
        <v>43254</v>
      </c>
      <c r="F64" s="452">
        <f>ROUNDUP(E64/$C$64*100,2)</f>
        <v>3.23</v>
      </c>
    </row>
    <row r="65" spans="1:6" ht="16.5" customHeight="1">
      <c r="A65" s="419"/>
      <c r="B65" s="422"/>
      <c r="C65" s="396"/>
      <c r="D65" s="11" t="s">
        <v>335</v>
      </c>
      <c r="E65" s="412"/>
      <c r="F65" s="380"/>
    </row>
    <row r="66" spans="1:6" ht="12.75" customHeight="1">
      <c r="A66" s="419"/>
      <c r="B66" s="422"/>
      <c r="C66" s="396"/>
      <c r="D66" s="153" t="s">
        <v>129</v>
      </c>
      <c r="E66" s="411">
        <v>50635</v>
      </c>
      <c r="F66" s="413">
        <f>ROUNDUP(E66/$C$64*100,2)</f>
        <v>3.78</v>
      </c>
    </row>
    <row r="67" spans="1:6" ht="15" customHeight="1">
      <c r="A67" s="419"/>
      <c r="B67" s="422"/>
      <c r="C67" s="396"/>
      <c r="D67" s="11" t="s">
        <v>354</v>
      </c>
      <c r="E67" s="412"/>
      <c r="F67" s="380"/>
    </row>
    <row r="68" spans="1:6" ht="15" customHeight="1">
      <c r="A68" s="419"/>
      <c r="B68" s="422"/>
      <c r="C68" s="396"/>
      <c r="D68" s="10" t="s">
        <v>155</v>
      </c>
      <c r="E68" s="411">
        <v>4614</v>
      </c>
      <c r="F68" s="413">
        <f>ROUNDUP(E68/$C$64*100,2)</f>
        <v>0.35000000000000003</v>
      </c>
    </row>
    <row r="69" spans="1:6" ht="16.5" customHeight="1">
      <c r="A69" s="419"/>
      <c r="B69" s="422"/>
      <c r="C69" s="396"/>
      <c r="D69" s="11" t="s">
        <v>128</v>
      </c>
      <c r="E69" s="412"/>
      <c r="F69" s="380"/>
    </row>
    <row r="70" spans="1:6" ht="15" customHeight="1">
      <c r="A70" s="419"/>
      <c r="B70" s="422"/>
      <c r="C70" s="396"/>
      <c r="D70" s="10" t="s">
        <v>127</v>
      </c>
      <c r="E70" s="411">
        <v>16</v>
      </c>
      <c r="F70" s="413">
        <f>ROUNDUP(E70/$C$64*100,2)</f>
        <v>0.01</v>
      </c>
    </row>
    <row r="71" spans="1:6" ht="12.75" customHeight="1">
      <c r="A71" s="419"/>
      <c r="B71" s="422"/>
      <c r="C71" s="396"/>
      <c r="D71" s="11" t="s">
        <v>126</v>
      </c>
      <c r="E71" s="412"/>
      <c r="F71" s="380"/>
    </row>
    <row r="72" spans="1:6" ht="15" customHeight="1">
      <c r="A72" s="419"/>
      <c r="B72" s="422"/>
      <c r="C72" s="396"/>
      <c r="D72" s="10" t="s">
        <v>445</v>
      </c>
      <c r="E72" s="411">
        <v>19</v>
      </c>
      <c r="F72" s="413">
        <f>ROUNDUP(E72/$C$64*100,2)</f>
        <v>0.01</v>
      </c>
    </row>
    <row r="73" spans="1:6" ht="13.5" customHeight="1">
      <c r="A73" s="419"/>
      <c r="B73" s="422"/>
      <c r="C73" s="396"/>
      <c r="D73" s="11" t="s">
        <v>168</v>
      </c>
      <c r="E73" s="412"/>
      <c r="F73" s="380"/>
    </row>
    <row r="74" spans="1:6" ht="15" customHeight="1">
      <c r="A74" s="419"/>
      <c r="B74" s="422"/>
      <c r="C74" s="396"/>
      <c r="D74" s="10" t="s">
        <v>125</v>
      </c>
      <c r="E74" s="411">
        <v>13823</v>
      </c>
      <c r="F74" s="413">
        <f>ROUNDUP(E74/$C$64*100,2)</f>
        <v>1.04</v>
      </c>
    </row>
    <row r="75" spans="1:6" ht="15" customHeight="1">
      <c r="A75" s="419"/>
      <c r="B75" s="422"/>
      <c r="C75" s="396"/>
      <c r="D75" s="11" t="s">
        <v>124</v>
      </c>
      <c r="E75" s="412"/>
      <c r="F75" s="380" t="e">
        <f>D75/C75*100</f>
        <v>#VALUE!</v>
      </c>
    </row>
    <row r="76" spans="1:6" ht="15" customHeight="1">
      <c r="A76" s="419"/>
      <c r="B76" s="422"/>
      <c r="C76" s="396"/>
      <c r="D76" s="10" t="s">
        <v>490</v>
      </c>
      <c r="E76" s="411">
        <v>1431</v>
      </c>
      <c r="F76" s="413">
        <f>ROUNDUP(E76/$C$64*100,2)</f>
        <v>0.11</v>
      </c>
    </row>
    <row r="77" spans="1:6" ht="15" customHeight="1">
      <c r="A77" s="419"/>
      <c r="B77" s="422"/>
      <c r="C77" s="396"/>
      <c r="D77" s="11" t="s">
        <v>491</v>
      </c>
      <c r="E77" s="412"/>
      <c r="F77" s="380"/>
    </row>
    <row r="78" spans="1:6" ht="12.75" customHeight="1">
      <c r="A78" s="419"/>
      <c r="B78" s="422"/>
      <c r="C78" s="396"/>
      <c r="D78" s="10" t="s">
        <v>185</v>
      </c>
      <c r="E78" s="411">
        <v>38</v>
      </c>
      <c r="F78" s="413">
        <f>ROUNDUP(E78/$C$64*100,2)</f>
        <v>0.01</v>
      </c>
    </row>
    <row r="79" spans="1:6" ht="15.75" customHeight="1">
      <c r="A79" s="419"/>
      <c r="B79" s="422"/>
      <c r="C79" s="396"/>
      <c r="D79" s="9" t="s">
        <v>167</v>
      </c>
      <c r="E79" s="412"/>
      <c r="F79" s="380"/>
    </row>
    <row r="80" spans="1:6" ht="15" customHeight="1">
      <c r="A80" s="419"/>
      <c r="B80" s="422"/>
      <c r="C80" s="396"/>
      <c r="D80" s="10" t="s">
        <v>397</v>
      </c>
      <c r="E80" s="411">
        <v>64</v>
      </c>
      <c r="F80" s="413">
        <f>ROUNDUP(E80/$C$64*100,2)</f>
        <v>0.01</v>
      </c>
    </row>
    <row r="81" spans="1:6" ht="17.25" customHeight="1">
      <c r="A81" s="419"/>
      <c r="B81" s="422"/>
      <c r="C81" s="396"/>
      <c r="D81" s="9" t="s">
        <v>398</v>
      </c>
      <c r="E81" s="412"/>
      <c r="F81" s="380"/>
    </row>
    <row r="82" spans="1:6" ht="15" customHeight="1">
      <c r="A82" s="419"/>
      <c r="B82" s="422"/>
      <c r="C82" s="396"/>
      <c r="D82" s="10" t="s">
        <v>1188</v>
      </c>
      <c r="E82" s="411">
        <v>9</v>
      </c>
      <c r="F82" s="413">
        <f>ROUNDUP(E82/$C$64*100,2)</f>
        <v>0.01</v>
      </c>
    </row>
    <row r="83" spans="1:6" ht="19.5" customHeight="1">
      <c r="A83" s="419"/>
      <c r="B83" s="422"/>
      <c r="C83" s="396"/>
      <c r="D83" s="11" t="s">
        <v>123</v>
      </c>
      <c r="E83" s="412"/>
      <c r="F83" s="380" t="e">
        <f>D83/C83*100</f>
        <v>#VALUE!</v>
      </c>
    </row>
    <row r="84" spans="1:6" ht="15" customHeight="1">
      <c r="A84" s="419"/>
      <c r="B84" s="422"/>
      <c r="C84" s="396"/>
      <c r="D84" s="10" t="s">
        <v>122</v>
      </c>
      <c r="E84" s="411">
        <v>26</v>
      </c>
      <c r="F84" s="413">
        <f>ROUNDUP(E84/$C$64*100,2)</f>
        <v>0.01</v>
      </c>
    </row>
    <row r="85" spans="1:6" ht="15" customHeight="1">
      <c r="A85" s="419"/>
      <c r="B85" s="422"/>
      <c r="C85" s="396"/>
      <c r="D85" s="9" t="s">
        <v>121</v>
      </c>
      <c r="E85" s="412"/>
      <c r="F85" s="380"/>
    </row>
    <row r="86" spans="1:6" ht="15" customHeight="1">
      <c r="A86" s="419"/>
      <c r="B86" s="422"/>
      <c r="C86" s="396"/>
      <c r="D86" s="10" t="s">
        <v>186</v>
      </c>
      <c r="E86" s="411">
        <v>177</v>
      </c>
      <c r="F86" s="413">
        <f>ROUNDUP(E86/$C$64*100,2)</f>
        <v>0.02</v>
      </c>
    </row>
    <row r="87" spans="1:6" ht="15" customHeight="1">
      <c r="A87" s="419"/>
      <c r="B87" s="422"/>
      <c r="C87" s="396"/>
      <c r="D87" s="11" t="s">
        <v>187</v>
      </c>
      <c r="E87" s="412"/>
      <c r="F87" s="380" t="e">
        <f>D87/C87*100</f>
        <v>#VALUE!</v>
      </c>
    </row>
    <row r="88" spans="1:6" ht="15" customHeight="1">
      <c r="A88" s="419"/>
      <c r="B88" s="422"/>
      <c r="C88" s="396"/>
      <c r="D88" s="10" t="s">
        <v>188</v>
      </c>
      <c r="E88" s="411">
        <v>21</v>
      </c>
      <c r="F88" s="413">
        <f>ROUNDUP(E88/$C$64*100,2)</f>
        <v>0.01</v>
      </c>
    </row>
    <row r="89" spans="1:6" ht="12.75" customHeight="1">
      <c r="A89" s="419"/>
      <c r="B89" s="422"/>
      <c r="C89" s="396"/>
      <c r="D89" s="11" t="s">
        <v>189</v>
      </c>
      <c r="E89" s="412"/>
      <c r="F89" s="380" t="e">
        <f>D89/C89*100</f>
        <v>#VALUE!</v>
      </c>
    </row>
    <row r="90" spans="1:6" ht="12.75" customHeight="1">
      <c r="A90" s="419"/>
      <c r="B90" s="422"/>
      <c r="C90" s="396"/>
      <c r="D90" s="10" t="s">
        <v>1031</v>
      </c>
      <c r="E90" s="411">
        <v>16</v>
      </c>
      <c r="F90" s="413">
        <f>ROUNDUP(E90/$C$64*100,2)</f>
        <v>0.01</v>
      </c>
    </row>
    <row r="91" spans="1:6" ht="16.5" customHeight="1">
      <c r="A91" s="419"/>
      <c r="B91" s="422"/>
      <c r="C91" s="396"/>
      <c r="D91" s="157" t="s">
        <v>335</v>
      </c>
      <c r="E91" s="412"/>
      <c r="F91" s="380"/>
    </row>
    <row r="92" spans="1:6" ht="13.5" customHeight="1">
      <c r="A92" s="299"/>
      <c r="B92" s="300"/>
      <c r="C92" s="396"/>
      <c r="D92" s="274" t="s">
        <v>492</v>
      </c>
      <c r="E92" s="411">
        <v>8</v>
      </c>
      <c r="F92" s="413">
        <f>ROUNDUP(E92/$C$64*100,2)</f>
        <v>0.01</v>
      </c>
    </row>
    <row r="93" spans="1:6">
      <c r="A93" s="299"/>
      <c r="B93" s="300"/>
      <c r="C93" s="396"/>
      <c r="D93" s="157" t="s">
        <v>993</v>
      </c>
      <c r="E93" s="412"/>
      <c r="F93" s="380" t="e">
        <f>D93/C93*100</f>
        <v>#VALUE!</v>
      </c>
    </row>
    <row r="94" spans="1:6" ht="12.75" customHeight="1">
      <c r="A94" s="299"/>
      <c r="B94" s="300"/>
      <c r="C94" s="396"/>
      <c r="D94" s="274" t="s">
        <v>994</v>
      </c>
      <c r="E94" s="411">
        <v>278</v>
      </c>
      <c r="F94" s="413">
        <f>ROUNDUP(E94/$C$64*100,2)</f>
        <v>0.03</v>
      </c>
    </row>
    <row r="95" spans="1:6">
      <c r="A95" s="299"/>
      <c r="B95" s="300"/>
      <c r="C95" s="396"/>
      <c r="D95" s="157" t="s">
        <v>1111</v>
      </c>
      <c r="E95" s="412"/>
      <c r="F95" s="380"/>
    </row>
    <row r="96" spans="1:6" ht="12.75" customHeight="1">
      <c r="A96" s="299"/>
      <c r="B96" s="300"/>
      <c r="C96" s="396"/>
      <c r="D96" s="145" t="s">
        <v>1112</v>
      </c>
      <c r="E96" s="411">
        <v>4</v>
      </c>
      <c r="F96" s="413">
        <f>ROUNDUP(E96/$C$64*100,2)</f>
        <v>0.01</v>
      </c>
    </row>
    <row r="97" spans="1:6" ht="13.5" customHeight="1" thickBot="1">
      <c r="A97" s="299"/>
      <c r="B97" s="300"/>
      <c r="C97" s="397"/>
      <c r="D97" s="99" t="s">
        <v>1113</v>
      </c>
      <c r="E97" s="397"/>
      <c r="F97" s="533"/>
    </row>
    <row r="98" spans="1:6" ht="15" customHeight="1">
      <c r="A98" s="398">
        <v>6</v>
      </c>
      <c r="B98" s="401" t="s">
        <v>190</v>
      </c>
      <c r="C98" s="395">
        <v>292766</v>
      </c>
      <c r="D98" s="13" t="s">
        <v>120</v>
      </c>
      <c r="E98" s="436">
        <v>5227</v>
      </c>
      <c r="F98" s="380">
        <f>ROUNDUP(E98/$C$98*100,2)</f>
        <v>1.79</v>
      </c>
    </row>
    <row r="99" spans="1:6" ht="12.75" customHeight="1">
      <c r="A99" s="399"/>
      <c r="B99" s="402"/>
      <c r="C99" s="396"/>
      <c r="D99" s="16" t="s">
        <v>399</v>
      </c>
      <c r="E99" s="437"/>
      <c r="F99" s="381" t="e">
        <f>D99/C99*100</f>
        <v>#VALUE!</v>
      </c>
    </row>
    <row r="100" spans="1:6" ht="12.75" customHeight="1">
      <c r="A100" s="399"/>
      <c r="B100" s="402"/>
      <c r="C100" s="396"/>
      <c r="D100" s="10" t="s">
        <v>119</v>
      </c>
      <c r="E100" s="437">
        <v>4922</v>
      </c>
      <c r="F100" s="380">
        <f>ROUNDUP(E100/$C$98*100,2)</f>
        <v>1.69</v>
      </c>
    </row>
    <row r="101" spans="1:6" ht="15" customHeight="1">
      <c r="A101" s="399"/>
      <c r="B101" s="402"/>
      <c r="C101" s="396"/>
      <c r="D101" s="11" t="s">
        <v>400</v>
      </c>
      <c r="E101" s="437"/>
      <c r="F101" s="381" t="e">
        <f>D101/C101*100</f>
        <v>#VALUE!</v>
      </c>
    </row>
    <row r="102" spans="1:6" ht="12.75" customHeight="1">
      <c r="A102" s="399"/>
      <c r="B102" s="402"/>
      <c r="C102" s="396"/>
      <c r="D102" s="10" t="s">
        <v>118</v>
      </c>
      <c r="E102" s="437">
        <v>12389</v>
      </c>
      <c r="F102" s="380">
        <f>ROUNDUP(E102/$C$98*100,2)</f>
        <v>4.24</v>
      </c>
    </row>
    <row r="103" spans="1:6" ht="12.75" customHeight="1">
      <c r="A103" s="399"/>
      <c r="B103" s="402"/>
      <c r="C103" s="396"/>
      <c r="D103" s="11" t="s">
        <v>401</v>
      </c>
      <c r="E103" s="437"/>
      <c r="F103" s="381" t="e">
        <f>D103/C103*100</f>
        <v>#VALUE!</v>
      </c>
    </row>
    <row r="104" spans="1:6" ht="14.25" customHeight="1">
      <c r="A104" s="399"/>
      <c r="B104" s="402"/>
      <c r="C104" s="396"/>
      <c r="D104" s="10" t="s">
        <v>117</v>
      </c>
      <c r="E104" s="437">
        <v>7</v>
      </c>
      <c r="F104" s="380">
        <f>ROUNDUP(E104/$C$98*100,2)</f>
        <v>0.01</v>
      </c>
    </row>
    <row r="105" spans="1:6" ht="15" customHeight="1">
      <c r="A105" s="399"/>
      <c r="B105" s="402"/>
      <c r="C105" s="396"/>
      <c r="D105" s="11" t="s">
        <v>116</v>
      </c>
      <c r="E105" s="437"/>
      <c r="F105" s="381" t="e">
        <f>D105/C105*100</f>
        <v>#VALUE!</v>
      </c>
    </row>
    <row r="106" spans="1:6" ht="15" customHeight="1">
      <c r="A106" s="399"/>
      <c r="B106" s="402"/>
      <c r="C106" s="396"/>
      <c r="D106" s="10" t="s">
        <v>115</v>
      </c>
      <c r="E106" s="437">
        <v>163</v>
      </c>
      <c r="F106" s="380">
        <f>ROUNDUP(E106/$C$98*100,2)</f>
        <v>6.0000000000000005E-2</v>
      </c>
    </row>
    <row r="107" spans="1:6" ht="12.75" customHeight="1">
      <c r="A107" s="399"/>
      <c r="B107" s="402"/>
      <c r="C107" s="396"/>
      <c r="D107" s="11" t="s">
        <v>114</v>
      </c>
      <c r="E107" s="437"/>
      <c r="F107" s="381" t="e">
        <f>D107/C107*100</f>
        <v>#VALUE!</v>
      </c>
    </row>
    <row r="108" spans="1:6" ht="12.75" customHeight="1">
      <c r="A108" s="399"/>
      <c r="B108" s="402"/>
      <c r="C108" s="396"/>
      <c r="D108" s="10" t="s">
        <v>370</v>
      </c>
      <c r="E108" s="437">
        <v>75</v>
      </c>
      <c r="F108" s="380">
        <f>ROUNDUP(E108/$C$98*100,2)</f>
        <v>0.03</v>
      </c>
    </row>
    <row r="109" spans="1:6" ht="15" customHeight="1">
      <c r="A109" s="399"/>
      <c r="B109" s="402"/>
      <c r="C109" s="396"/>
      <c r="D109" s="9" t="s">
        <v>371</v>
      </c>
      <c r="E109" s="411"/>
      <c r="F109" s="381" t="e">
        <f>D109/C109*100</f>
        <v>#VALUE!</v>
      </c>
    </row>
    <row r="110" spans="1:6" ht="12.75" customHeight="1">
      <c r="A110" s="399"/>
      <c r="B110" s="402"/>
      <c r="C110" s="396"/>
      <c r="D110" s="10" t="s">
        <v>493</v>
      </c>
      <c r="E110" s="437">
        <v>8</v>
      </c>
      <c r="F110" s="380">
        <f>ROUNDUP(E110/$C$98*100,2)</f>
        <v>0.01</v>
      </c>
    </row>
    <row r="111" spans="1:6" ht="12.75" customHeight="1">
      <c r="A111" s="399"/>
      <c r="B111" s="402"/>
      <c r="C111" s="396"/>
      <c r="D111" s="9" t="s">
        <v>113</v>
      </c>
      <c r="E111" s="411"/>
      <c r="F111" s="381" t="e">
        <f>D111/C111*100</f>
        <v>#VALUE!</v>
      </c>
    </row>
    <row r="112" spans="1:6" ht="15" customHeight="1">
      <c r="A112" s="399"/>
      <c r="B112" s="402"/>
      <c r="C112" s="396"/>
      <c r="D112" s="10" t="s">
        <v>444</v>
      </c>
      <c r="E112" s="437">
        <v>59</v>
      </c>
      <c r="F112" s="380">
        <f>ROUNDUP(E112/$C$98*100,2)</f>
        <v>0.03</v>
      </c>
    </row>
    <row r="113" spans="1:6" ht="15" customHeight="1">
      <c r="A113" s="439"/>
      <c r="B113" s="440"/>
      <c r="C113" s="396"/>
      <c r="D113" s="9" t="s">
        <v>443</v>
      </c>
      <c r="E113" s="411"/>
      <c r="F113" s="381" t="e">
        <f>#REF!/C113*100</f>
        <v>#REF!</v>
      </c>
    </row>
    <row r="114" spans="1:6" ht="15" customHeight="1">
      <c r="A114" s="120"/>
      <c r="B114" s="112"/>
      <c r="C114" s="396"/>
      <c r="D114" s="146" t="s">
        <v>494</v>
      </c>
      <c r="E114" s="437">
        <v>5</v>
      </c>
      <c r="F114" s="380">
        <f>ROUNDUP(E114/$C$98*100,2)</f>
        <v>0.01</v>
      </c>
    </row>
    <row r="115" spans="1:6" ht="14.25" customHeight="1" thickBot="1">
      <c r="A115" s="120"/>
      <c r="B115" s="112"/>
      <c r="C115" s="397"/>
      <c r="D115" s="7" t="s">
        <v>495</v>
      </c>
      <c r="E115" s="411"/>
      <c r="F115" s="381" t="e">
        <f>D113/C115*100</f>
        <v>#VALUE!</v>
      </c>
    </row>
    <row r="116" spans="1:6" ht="14.25" customHeight="1">
      <c r="A116" s="418">
        <v>7</v>
      </c>
      <c r="B116" s="421" t="s">
        <v>191</v>
      </c>
      <c r="C116" s="395">
        <v>197103</v>
      </c>
      <c r="D116" s="161" t="s">
        <v>192</v>
      </c>
      <c r="E116" s="404">
        <v>13537</v>
      </c>
      <c r="F116" s="405">
        <f>ROUNDUP(E116/$C$116*100,2)</f>
        <v>6.87</v>
      </c>
    </row>
    <row r="117" spans="1:6" ht="25.5" customHeight="1">
      <c r="A117" s="419"/>
      <c r="B117" s="422"/>
      <c r="C117" s="396"/>
      <c r="D117" s="11" t="s">
        <v>112</v>
      </c>
      <c r="E117" s="383"/>
      <c r="F117" s="381" t="e">
        <f>D117/C117*100</f>
        <v>#VALUE!</v>
      </c>
    </row>
    <row r="118" spans="1:6" ht="12.75">
      <c r="A118" s="419"/>
      <c r="B118" s="422"/>
      <c r="C118" s="396"/>
      <c r="D118" s="10" t="s">
        <v>372</v>
      </c>
      <c r="E118" s="383">
        <v>466</v>
      </c>
      <c r="F118" s="381">
        <f>ROUNDUP(E118/$C$116*100,2)</f>
        <v>0.24000000000000002</v>
      </c>
    </row>
    <row r="119" spans="1:6" ht="16.5" customHeight="1">
      <c r="A119" s="419"/>
      <c r="B119" s="422"/>
      <c r="C119" s="396"/>
      <c r="D119" s="11" t="s">
        <v>373</v>
      </c>
      <c r="E119" s="383"/>
      <c r="F119" s="381" t="e">
        <f>D119/C119*100</f>
        <v>#VALUE!</v>
      </c>
    </row>
    <row r="120" spans="1:6" ht="12.75">
      <c r="A120" s="419"/>
      <c r="B120" s="422"/>
      <c r="C120" s="396"/>
      <c r="D120" s="14" t="s">
        <v>166</v>
      </c>
      <c r="E120" s="383">
        <v>6509</v>
      </c>
      <c r="F120" s="381">
        <f>ROUNDUP(E120/$C$116*100,2)</f>
        <v>3.3099999999999996</v>
      </c>
    </row>
    <row r="121" spans="1:6" ht="14.25" customHeight="1">
      <c r="A121" s="419"/>
      <c r="B121" s="422"/>
      <c r="C121" s="396"/>
      <c r="D121" s="11" t="s">
        <v>498</v>
      </c>
      <c r="E121" s="383"/>
      <c r="F121" s="381" t="e">
        <f>D121/C121*100</f>
        <v>#VALUE!</v>
      </c>
    </row>
    <row r="122" spans="1:6" ht="15" customHeight="1">
      <c r="A122" s="419"/>
      <c r="B122" s="422"/>
      <c r="C122" s="396"/>
      <c r="D122" s="14" t="s">
        <v>402</v>
      </c>
      <c r="E122" s="383">
        <v>2227</v>
      </c>
      <c r="F122" s="381">
        <f>ROUNDUP(E122/$C$116*100,2)</f>
        <v>1.1300000000000001</v>
      </c>
    </row>
    <row r="123" spans="1:6" ht="12.75">
      <c r="A123" s="419"/>
      <c r="B123" s="422"/>
      <c r="C123" s="396"/>
      <c r="D123" s="11" t="s">
        <v>499</v>
      </c>
      <c r="E123" s="383"/>
      <c r="F123" s="381" t="e">
        <f>D123/C123*100</f>
        <v>#VALUE!</v>
      </c>
    </row>
    <row r="124" spans="1:6" ht="12.75">
      <c r="A124" s="419"/>
      <c r="B124" s="422"/>
      <c r="C124" s="396"/>
      <c r="D124" s="14" t="s">
        <v>403</v>
      </c>
      <c r="E124" s="384">
        <v>2850</v>
      </c>
      <c r="F124" s="381">
        <f>ROUNDUP(E124/$C$116*100,2)</f>
        <v>1.45</v>
      </c>
    </row>
    <row r="125" spans="1:6" ht="15" customHeight="1">
      <c r="A125" s="419"/>
      <c r="B125" s="422"/>
      <c r="C125" s="396"/>
      <c r="D125" s="9" t="s">
        <v>500</v>
      </c>
      <c r="E125" s="382"/>
      <c r="F125" s="381" t="e">
        <f>D125/C125*100</f>
        <v>#VALUE!</v>
      </c>
    </row>
    <row r="126" spans="1:6" ht="17.25" customHeight="1">
      <c r="A126" s="419"/>
      <c r="B126" s="422"/>
      <c r="C126" s="396"/>
      <c r="D126" s="10" t="s">
        <v>496</v>
      </c>
      <c r="E126" s="414">
        <v>3338</v>
      </c>
      <c r="F126" s="381">
        <f>ROUNDUP(E126/$C$116*100,2)</f>
        <v>1.7</v>
      </c>
    </row>
    <row r="127" spans="1:6" ht="12.75" customHeight="1">
      <c r="A127" s="419"/>
      <c r="B127" s="422"/>
      <c r="C127" s="396"/>
      <c r="D127" s="11" t="s">
        <v>497</v>
      </c>
      <c r="E127" s="414"/>
      <c r="F127" s="381" t="e">
        <f>D127/C129*100</f>
        <v>#VALUE!</v>
      </c>
    </row>
    <row r="128" spans="1:6" ht="12.75">
      <c r="A128" s="419"/>
      <c r="B128" s="422"/>
      <c r="C128" s="396"/>
      <c r="D128" s="14" t="s">
        <v>1114</v>
      </c>
      <c r="E128" s="384">
        <v>59</v>
      </c>
      <c r="F128" s="380">
        <f>ROUNDUP(E128/$C$116*100,2)</f>
        <v>0.03</v>
      </c>
    </row>
    <row r="129" spans="1:6" ht="30.75" customHeight="1" thickBot="1">
      <c r="A129" s="376"/>
      <c r="B129" s="423"/>
      <c r="C129" s="397"/>
      <c r="D129" s="20" t="s">
        <v>1115</v>
      </c>
      <c r="E129" s="415"/>
      <c r="F129" s="416" t="e">
        <f>D129/#REF!*100</f>
        <v>#VALUE!</v>
      </c>
    </row>
    <row r="130" spans="1:6" ht="7.5" customHeight="1">
      <c r="A130" s="122"/>
      <c r="B130" s="24"/>
      <c r="C130" s="119"/>
      <c r="D130" s="19"/>
      <c r="E130" s="155"/>
    </row>
    <row r="131" spans="1:6" s="151" customFormat="1" ht="42.75" customHeight="1">
      <c r="A131" s="317" t="s">
        <v>1102</v>
      </c>
      <c r="B131" s="313"/>
      <c r="C131" s="314"/>
      <c r="D131" s="379" t="s">
        <v>1103</v>
      </c>
      <c r="E131" s="379"/>
      <c r="F131" s="379"/>
    </row>
    <row r="132" spans="1:6" ht="41.25" customHeight="1" thickBot="1">
      <c r="A132" s="385" t="s">
        <v>1106</v>
      </c>
      <c r="B132" s="385"/>
      <c r="C132" s="385"/>
      <c r="D132" s="385"/>
      <c r="E132" s="385"/>
      <c r="F132" s="385"/>
    </row>
    <row r="133" spans="1:6" ht="35.25" customHeight="1">
      <c r="A133" s="386" t="s">
        <v>457</v>
      </c>
      <c r="B133" s="388" t="s">
        <v>177</v>
      </c>
      <c r="C133" s="390" t="s">
        <v>456</v>
      </c>
      <c r="D133" s="388" t="s">
        <v>179</v>
      </c>
      <c r="E133" s="393" t="s">
        <v>454</v>
      </c>
      <c r="F133" s="394"/>
    </row>
    <row r="134" spans="1:6" ht="37.5" customHeight="1" thickBot="1">
      <c r="A134" s="387"/>
      <c r="B134" s="389"/>
      <c r="C134" s="391"/>
      <c r="D134" s="392"/>
      <c r="E134" s="315" t="s">
        <v>455</v>
      </c>
      <c r="F134" s="316" t="s">
        <v>46</v>
      </c>
    </row>
    <row r="135" spans="1:6" ht="15" customHeight="1">
      <c r="A135" s="398">
        <v>8</v>
      </c>
      <c r="B135" s="401" t="s">
        <v>193</v>
      </c>
      <c r="C135" s="395">
        <v>99384</v>
      </c>
      <c r="D135" s="22" t="s">
        <v>109</v>
      </c>
      <c r="E135" s="404">
        <v>3053</v>
      </c>
      <c r="F135" s="405">
        <f>ROUNDUP(E135/$C$135*100,2)</f>
        <v>3.0799999999999996</v>
      </c>
    </row>
    <row r="136" spans="1:6" ht="25.5" customHeight="1">
      <c r="A136" s="399"/>
      <c r="B136" s="402"/>
      <c r="C136" s="396"/>
      <c r="D136" s="11" t="s">
        <v>404</v>
      </c>
      <c r="E136" s="383"/>
      <c r="F136" s="381" t="e">
        <f>D136/C136*100</f>
        <v>#VALUE!</v>
      </c>
    </row>
    <row r="137" spans="1:6" ht="15" customHeight="1">
      <c r="A137" s="399"/>
      <c r="B137" s="402"/>
      <c r="C137" s="396"/>
      <c r="D137" s="10" t="s">
        <v>111</v>
      </c>
      <c r="E137" s="383">
        <v>1671</v>
      </c>
      <c r="F137" s="380">
        <f>ROUNDUP(E137/$C$135*100,2)</f>
        <v>1.69</v>
      </c>
    </row>
    <row r="138" spans="1:6" ht="12.75">
      <c r="A138" s="399"/>
      <c r="B138" s="402"/>
      <c r="C138" s="396"/>
      <c r="D138" s="11" t="s">
        <v>110</v>
      </c>
      <c r="E138" s="383"/>
      <c r="F138" s="381" t="e">
        <f>D138/C138*100</f>
        <v>#VALUE!</v>
      </c>
    </row>
    <row r="139" spans="1:6" ht="15.75" customHeight="1">
      <c r="A139" s="399"/>
      <c r="B139" s="402"/>
      <c r="C139" s="396"/>
      <c r="D139" s="10" t="s">
        <v>405</v>
      </c>
      <c r="E139" s="383">
        <v>411</v>
      </c>
      <c r="F139" s="380">
        <f>ROUNDUP(E139/$C$135*100,2)</f>
        <v>0.42</v>
      </c>
    </row>
    <row r="140" spans="1:6" ht="15" customHeight="1">
      <c r="A140" s="399"/>
      <c r="B140" s="402"/>
      <c r="C140" s="396"/>
      <c r="D140" s="11" t="s">
        <v>406</v>
      </c>
      <c r="E140" s="383"/>
      <c r="F140" s="381" t="e">
        <f>D140/C140*100</f>
        <v>#VALUE!</v>
      </c>
    </row>
    <row r="141" spans="1:6" ht="15" customHeight="1">
      <c r="A141" s="399"/>
      <c r="B141" s="402"/>
      <c r="C141" s="396"/>
      <c r="D141" s="6" t="s">
        <v>108</v>
      </c>
      <c r="E141" s="383">
        <v>5565</v>
      </c>
      <c r="F141" s="380">
        <f>ROUNDUP(E141/$C$135*100,2)</f>
        <v>5.6</v>
      </c>
    </row>
    <row r="142" spans="1:6" ht="15" customHeight="1">
      <c r="A142" s="399"/>
      <c r="B142" s="402"/>
      <c r="C142" s="396"/>
      <c r="D142" s="7" t="s">
        <v>107</v>
      </c>
      <c r="E142" s="383"/>
      <c r="F142" s="381" t="e">
        <f>D142/C142*100</f>
        <v>#VALUE!</v>
      </c>
    </row>
    <row r="143" spans="1:6" ht="20.25" customHeight="1">
      <c r="A143" s="399"/>
      <c r="B143" s="402"/>
      <c r="C143" s="396"/>
      <c r="D143" s="146" t="s">
        <v>501</v>
      </c>
      <c r="E143" s="382">
        <v>1</v>
      </c>
      <c r="F143" s="380">
        <f>ROUNDUP(E143/$C$135*100,2)</f>
        <v>0.01</v>
      </c>
    </row>
    <row r="144" spans="1:6" ht="16.5" customHeight="1" thickBot="1">
      <c r="A144" s="400"/>
      <c r="B144" s="403"/>
      <c r="C144" s="397"/>
      <c r="D144" s="7" t="s">
        <v>502</v>
      </c>
      <c r="E144" s="441"/>
      <c r="F144" s="416" t="e">
        <f>D142/C144*100</f>
        <v>#VALUE!</v>
      </c>
    </row>
    <row r="145" spans="1:6" ht="12.75">
      <c r="A145" s="398">
        <v>9</v>
      </c>
      <c r="B145" s="401" t="s">
        <v>194</v>
      </c>
      <c r="C145" s="395">
        <v>315980</v>
      </c>
      <c r="D145" s="22" t="s">
        <v>106</v>
      </c>
      <c r="E145" s="404">
        <v>16233</v>
      </c>
      <c r="F145" s="380">
        <f>ROUNDUP(E145/$C$145*100,2)</f>
        <v>5.14</v>
      </c>
    </row>
    <row r="146" spans="1:6" ht="15" customHeight="1">
      <c r="A146" s="399"/>
      <c r="B146" s="402"/>
      <c r="C146" s="396"/>
      <c r="D146" s="11" t="s">
        <v>355</v>
      </c>
      <c r="E146" s="383"/>
      <c r="F146" s="381" t="e">
        <f>D146/C146*100</f>
        <v>#VALUE!</v>
      </c>
    </row>
    <row r="147" spans="1:6" ht="12.75">
      <c r="A147" s="399"/>
      <c r="B147" s="402"/>
      <c r="C147" s="396"/>
      <c r="D147" s="10" t="s">
        <v>104</v>
      </c>
      <c r="E147" s="383">
        <v>4802</v>
      </c>
      <c r="F147" s="380">
        <f>ROUNDUP(E147/$C$145*100,2)</f>
        <v>1.52</v>
      </c>
    </row>
    <row r="148" spans="1:6" ht="15" customHeight="1">
      <c r="A148" s="399"/>
      <c r="B148" s="402"/>
      <c r="C148" s="396"/>
      <c r="D148" s="11" t="s">
        <v>356</v>
      </c>
      <c r="E148" s="383"/>
      <c r="F148" s="381" t="e">
        <f>D148/C148*100</f>
        <v>#VALUE!</v>
      </c>
    </row>
    <row r="149" spans="1:6" ht="12.75">
      <c r="A149" s="399"/>
      <c r="B149" s="402"/>
      <c r="C149" s="396"/>
      <c r="D149" s="10" t="s">
        <v>103</v>
      </c>
      <c r="E149" s="383">
        <v>39027</v>
      </c>
      <c r="F149" s="380">
        <f>ROUNDUP(E149/$C$145*100,2)</f>
        <v>12.36</v>
      </c>
    </row>
    <row r="150" spans="1:6" ht="12.75">
      <c r="A150" s="399"/>
      <c r="B150" s="402"/>
      <c r="C150" s="396"/>
      <c r="D150" s="11" t="s">
        <v>357</v>
      </c>
      <c r="E150" s="383"/>
      <c r="F150" s="381" t="e">
        <f>D150/C150*100</f>
        <v>#VALUE!</v>
      </c>
    </row>
    <row r="151" spans="1:6" ht="10.5" customHeight="1">
      <c r="A151" s="399"/>
      <c r="B151" s="402"/>
      <c r="C151" s="396"/>
      <c r="D151" s="10" t="s">
        <v>102</v>
      </c>
      <c r="E151" s="383">
        <v>74</v>
      </c>
      <c r="F151" s="380">
        <f>ROUNDUP(E151/$C$145*100,2)</f>
        <v>0.03</v>
      </c>
    </row>
    <row r="152" spans="1:6" ht="12.75">
      <c r="A152" s="399"/>
      <c r="B152" s="402"/>
      <c r="C152" s="396"/>
      <c r="D152" s="11" t="s">
        <v>105</v>
      </c>
      <c r="E152" s="383"/>
      <c r="F152" s="381" t="e">
        <f>D152/C152*100</f>
        <v>#VALUE!</v>
      </c>
    </row>
    <row r="153" spans="1:6" ht="12.75">
      <c r="A153" s="399"/>
      <c r="B153" s="402"/>
      <c r="C153" s="396"/>
      <c r="D153" s="10" t="s">
        <v>101</v>
      </c>
      <c r="E153" s="384">
        <v>120</v>
      </c>
      <c r="F153" s="380">
        <f>ROUNDUP(E153/$C$145*100,2)</f>
        <v>0.04</v>
      </c>
    </row>
    <row r="154" spans="1:6" ht="12.75">
      <c r="A154" s="399"/>
      <c r="B154" s="402"/>
      <c r="C154" s="396"/>
      <c r="D154" s="9" t="s">
        <v>100</v>
      </c>
      <c r="E154" s="382"/>
      <c r="F154" s="381" t="e">
        <f>D154/C154*100</f>
        <v>#VALUE!</v>
      </c>
    </row>
    <row r="155" spans="1:6" ht="17.25" customHeight="1">
      <c r="A155" s="399"/>
      <c r="B155" s="402"/>
      <c r="C155" s="396"/>
      <c r="D155" s="10" t="s">
        <v>99</v>
      </c>
      <c r="E155" s="383">
        <v>43273</v>
      </c>
      <c r="F155" s="380">
        <f>ROUNDUP(E155/$C$145*100,2)</f>
        <v>13.7</v>
      </c>
    </row>
    <row r="156" spans="1:6" ht="13.5" thickBot="1">
      <c r="A156" s="439"/>
      <c r="B156" s="440"/>
      <c r="C156" s="396"/>
      <c r="D156" s="9" t="s">
        <v>407</v>
      </c>
      <c r="E156" s="384"/>
      <c r="F156" s="413" t="e">
        <f>D156/C156*100</f>
        <v>#VALUE!</v>
      </c>
    </row>
    <row r="157" spans="1:6" ht="15" customHeight="1">
      <c r="A157" s="418">
        <v>10</v>
      </c>
      <c r="B157" s="421" t="s">
        <v>195</v>
      </c>
      <c r="C157" s="395">
        <v>4211656</v>
      </c>
      <c r="D157" s="13" t="s">
        <v>98</v>
      </c>
      <c r="E157" s="404">
        <v>118168</v>
      </c>
      <c r="F157" s="405">
        <f>ROUNDUP(E157/$C$157*100,2)</f>
        <v>2.8099999999999996</v>
      </c>
    </row>
    <row r="158" spans="1:6" ht="15" customHeight="1">
      <c r="A158" s="419"/>
      <c r="B158" s="422"/>
      <c r="C158" s="396"/>
      <c r="D158" s="16" t="s">
        <v>97</v>
      </c>
      <c r="E158" s="383"/>
      <c r="F158" s="381" t="e">
        <f>D158/C158*100</f>
        <v>#VALUE!</v>
      </c>
    </row>
    <row r="159" spans="1:6" ht="12.75">
      <c r="A159" s="419"/>
      <c r="B159" s="422"/>
      <c r="C159" s="396"/>
      <c r="D159" s="10" t="s">
        <v>96</v>
      </c>
      <c r="E159" s="383">
        <v>112578</v>
      </c>
      <c r="F159" s="380">
        <f>ROUNDUP(E159/$C$157*100,2)</f>
        <v>2.6799999999999997</v>
      </c>
    </row>
    <row r="160" spans="1:6" ht="27.75" customHeight="1">
      <c r="A160" s="419"/>
      <c r="B160" s="422"/>
      <c r="C160" s="396"/>
      <c r="D160" s="11" t="s">
        <v>95</v>
      </c>
      <c r="E160" s="383"/>
      <c r="F160" s="381" t="e">
        <f>D160/C160*100</f>
        <v>#VALUE!</v>
      </c>
    </row>
    <row r="161" spans="1:6" ht="15" customHeight="1">
      <c r="A161" s="419"/>
      <c r="B161" s="422"/>
      <c r="C161" s="396"/>
      <c r="D161" s="14" t="s">
        <v>94</v>
      </c>
      <c r="E161" s="384">
        <v>96</v>
      </c>
      <c r="F161" s="380">
        <f>ROUNDUP(E161/$C$157*100,2)</f>
        <v>0.01</v>
      </c>
    </row>
    <row r="162" spans="1:6" ht="12.75">
      <c r="A162" s="419"/>
      <c r="B162" s="422"/>
      <c r="C162" s="396"/>
      <c r="D162" s="9" t="s">
        <v>93</v>
      </c>
      <c r="E162" s="382"/>
      <c r="F162" s="381" t="e">
        <f>D162/C162*100</f>
        <v>#VALUE!</v>
      </c>
    </row>
    <row r="163" spans="1:6" ht="12.75">
      <c r="A163" s="419"/>
      <c r="B163" s="422"/>
      <c r="C163" s="396"/>
      <c r="D163" s="10" t="s">
        <v>92</v>
      </c>
      <c r="E163" s="383">
        <v>14</v>
      </c>
      <c r="F163" s="380">
        <f>ROUNDUP(E163/$C$157*100,2)</f>
        <v>0.01</v>
      </c>
    </row>
    <row r="164" spans="1:6" ht="15" customHeight="1">
      <c r="A164" s="419"/>
      <c r="B164" s="422"/>
      <c r="C164" s="396"/>
      <c r="D164" s="11" t="s">
        <v>91</v>
      </c>
      <c r="E164" s="383"/>
      <c r="F164" s="381" t="e">
        <f>D164/C164*100</f>
        <v>#VALUE!</v>
      </c>
    </row>
    <row r="165" spans="1:6" ht="12.75">
      <c r="A165" s="419"/>
      <c r="B165" s="422"/>
      <c r="C165" s="396"/>
      <c r="D165" s="10" t="s">
        <v>90</v>
      </c>
      <c r="E165" s="384">
        <v>28</v>
      </c>
      <c r="F165" s="380">
        <f>ROUNDUP(E165/$C$157*100,2)</f>
        <v>0.01</v>
      </c>
    </row>
    <row r="166" spans="1:6" ht="15" customHeight="1">
      <c r="A166" s="419"/>
      <c r="B166" s="422"/>
      <c r="C166" s="396"/>
      <c r="D166" s="11" t="s">
        <v>89</v>
      </c>
      <c r="E166" s="382"/>
      <c r="F166" s="381" t="e">
        <f>D166/C166*100</f>
        <v>#VALUE!</v>
      </c>
    </row>
    <row r="167" spans="1:6" ht="15" customHeight="1">
      <c r="A167" s="419"/>
      <c r="B167" s="422"/>
      <c r="C167" s="396"/>
      <c r="D167" s="10" t="s">
        <v>88</v>
      </c>
      <c r="E167" s="384">
        <v>162</v>
      </c>
      <c r="F167" s="380">
        <f>ROUNDUP(E167/$C$157*100,2)</f>
        <v>0.01</v>
      </c>
    </row>
    <row r="168" spans="1:6" ht="15" customHeight="1">
      <c r="A168" s="419"/>
      <c r="B168" s="422"/>
      <c r="C168" s="396"/>
      <c r="D168" s="11" t="s">
        <v>87</v>
      </c>
      <c r="E168" s="382"/>
      <c r="F168" s="381" t="e">
        <f>D168/C168*100</f>
        <v>#VALUE!</v>
      </c>
    </row>
    <row r="169" spans="1:6" ht="12.75">
      <c r="A169" s="419"/>
      <c r="B169" s="422"/>
      <c r="C169" s="396"/>
      <c r="D169" s="10" t="s">
        <v>86</v>
      </c>
      <c r="E169" s="384">
        <v>5165</v>
      </c>
      <c r="F169" s="380">
        <f>ROUNDUP(E169/$C$157*100,2)</f>
        <v>0.13</v>
      </c>
    </row>
    <row r="170" spans="1:6" ht="25.5">
      <c r="A170" s="419"/>
      <c r="B170" s="422"/>
      <c r="C170" s="396"/>
      <c r="D170" s="11" t="s">
        <v>85</v>
      </c>
      <c r="E170" s="382"/>
      <c r="F170" s="381" t="e">
        <f>D170/C170*100</f>
        <v>#VALUE!</v>
      </c>
    </row>
    <row r="171" spans="1:6" ht="12.75">
      <c r="A171" s="419"/>
      <c r="B171" s="422"/>
      <c r="C171" s="396"/>
      <c r="D171" s="10" t="s">
        <v>84</v>
      </c>
      <c r="E171" s="384">
        <v>104</v>
      </c>
      <c r="F171" s="380">
        <f>ROUNDUP(E171/$C$157*100,2)</f>
        <v>0.01</v>
      </c>
    </row>
    <row r="172" spans="1:6" ht="27.75" customHeight="1">
      <c r="A172" s="419"/>
      <c r="B172" s="422"/>
      <c r="C172" s="396"/>
      <c r="D172" s="11" t="s">
        <v>83</v>
      </c>
      <c r="E172" s="382"/>
      <c r="F172" s="381" t="e">
        <f>D172/C172*100</f>
        <v>#VALUE!</v>
      </c>
    </row>
    <row r="173" spans="1:6" ht="12.75">
      <c r="A173" s="419"/>
      <c r="B173" s="422"/>
      <c r="C173" s="396"/>
      <c r="D173" s="10" t="s">
        <v>82</v>
      </c>
      <c r="E173" s="384">
        <v>24</v>
      </c>
      <c r="F173" s="380">
        <f>ROUNDUP(E173/$C$157*100,2)</f>
        <v>0.01</v>
      </c>
    </row>
    <row r="174" spans="1:6" ht="12.75">
      <c r="A174" s="419"/>
      <c r="B174" s="422"/>
      <c r="C174" s="396"/>
      <c r="D174" s="11" t="s">
        <v>156</v>
      </c>
      <c r="E174" s="382"/>
      <c r="F174" s="381" t="e">
        <f>D174/C174*100</f>
        <v>#VALUE!</v>
      </c>
    </row>
    <row r="175" spans="1:6" ht="15" customHeight="1">
      <c r="A175" s="419"/>
      <c r="B175" s="422"/>
      <c r="C175" s="396"/>
      <c r="D175" s="153" t="s">
        <v>571</v>
      </c>
      <c r="E175" s="384">
        <v>47056</v>
      </c>
      <c r="F175" s="380">
        <f>ROUNDUP(E175/$C$157*100,2)</f>
        <v>1.1200000000000001</v>
      </c>
    </row>
    <row r="176" spans="1:6" ht="25.5" customHeight="1">
      <c r="A176" s="419"/>
      <c r="B176" s="422"/>
      <c r="C176" s="396"/>
      <c r="D176" s="9" t="s">
        <v>358</v>
      </c>
      <c r="E176" s="382"/>
      <c r="F176" s="381" t="e">
        <f>D176/C176*100</f>
        <v>#VALUE!</v>
      </c>
    </row>
    <row r="177" spans="1:6" ht="16.5" customHeight="1">
      <c r="A177" s="419"/>
      <c r="B177" s="422"/>
      <c r="C177" s="396"/>
      <c r="D177" s="10" t="s">
        <v>165</v>
      </c>
      <c r="E177" s="384">
        <v>410</v>
      </c>
      <c r="F177" s="380">
        <f>ROUNDUP(E177/$C$157*100,2)</f>
        <v>0.01</v>
      </c>
    </row>
    <row r="178" spans="1:6" ht="12.75">
      <c r="A178" s="419"/>
      <c r="B178" s="422"/>
      <c r="C178" s="396"/>
      <c r="D178" s="11" t="s">
        <v>336</v>
      </c>
      <c r="E178" s="382"/>
      <c r="F178" s="381" t="e">
        <f>D178/C178*100</f>
        <v>#VALUE!</v>
      </c>
    </row>
    <row r="179" spans="1:6" ht="18" customHeight="1">
      <c r="A179" s="419"/>
      <c r="B179" s="422"/>
      <c r="C179" s="396"/>
      <c r="D179" s="10" t="s">
        <v>224</v>
      </c>
      <c r="E179" s="384">
        <v>21</v>
      </c>
      <c r="F179" s="380">
        <f>ROUNDUP(E179/$C$157*100,2)</f>
        <v>0.01</v>
      </c>
    </row>
    <row r="180" spans="1:6" ht="12.75">
      <c r="A180" s="419"/>
      <c r="B180" s="422"/>
      <c r="C180" s="396"/>
      <c r="D180" s="11" t="s">
        <v>225</v>
      </c>
      <c r="E180" s="382"/>
      <c r="F180" s="381" t="e">
        <f>D180/C180*100</f>
        <v>#VALUE!</v>
      </c>
    </row>
    <row r="181" spans="1:6" ht="18" customHeight="1">
      <c r="A181" s="419"/>
      <c r="B181" s="422"/>
      <c r="C181" s="396"/>
      <c r="D181" s="10" t="s">
        <v>337</v>
      </c>
      <c r="E181" s="384">
        <v>57</v>
      </c>
      <c r="F181" s="380">
        <f>ROUNDUP(E181/$C$157*100,2)</f>
        <v>0.01</v>
      </c>
    </row>
    <row r="182" spans="1:6" ht="15" customHeight="1">
      <c r="A182" s="419"/>
      <c r="B182" s="422"/>
      <c r="C182" s="396"/>
      <c r="D182" s="11" t="s">
        <v>338</v>
      </c>
      <c r="E182" s="382"/>
      <c r="F182" s="381" t="e">
        <f>D182/C182*100</f>
        <v>#VALUE!</v>
      </c>
    </row>
    <row r="183" spans="1:6" ht="15" customHeight="1">
      <c r="A183" s="419"/>
      <c r="B183" s="422"/>
      <c r="C183" s="396"/>
      <c r="D183" s="10" t="s">
        <v>374</v>
      </c>
      <c r="E183" s="414">
        <v>35</v>
      </c>
      <c r="F183" s="380">
        <f>ROUNDUP(E183/$C$157*100,2)</f>
        <v>0.01</v>
      </c>
    </row>
    <row r="184" spans="1:6" ht="12.75" customHeight="1">
      <c r="A184" s="419"/>
      <c r="B184" s="422"/>
      <c r="C184" s="396"/>
      <c r="D184" s="11" t="s">
        <v>376</v>
      </c>
      <c r="E184" s="382"/>
      <c r="F184" s="381" t="e">
        <f>D184/C184*100</f>
        <v>#VALUE!</v>
      </c>
    </row>
    <row r="185" spans="1:6" ht="12.75">
      <c r="A185" s="419"/>
      <c r="B185" s="422"/>
      <c r="C185" s="396"/>
      <c r="D185" s="10" t="s">
        <v>377</v>
      </c>
      <c r="E185" s="384">
        <v>270</v>
      </c>
      <c r="F185" s="380">
        <f>ROUNDUP(E185/$C$157*100,2)</f>
        <v>0.01</v>
      </c>
    </row>
    <row r="186" spans="1:6" ht="12.75" customHeight="1">
      <c r="A186" s="419"/>
      <c r="B186" s="422"/>
      <c r="C186" s="396"/>
      <c r="D186" s="11" t="s">
        <v>378</v>
      </c>
      <c r="E186" s="382"/>
      <c r="F186" s="381" t="e">
        <f>D186/C186*100</f>
        <v>#VALUE!</v>
      </c>
    </row>
    <row r="187" spans="1:6" ht="15" customHeight="1">
      <c r="A187" s="419"/>
      <c r="B187" s="422"/>
      <c r="C187" s="396"/>
      <c r="D187" s="10" t="s">
        <v>408</v>
      </c>
      <c r="E187" s="414">
        <v>45</v>
      </c>
      <c r="F187" s="380">
        <f>ROUNDUP(E187/$C$157*100,2)</f>
        <v>0.01</v>
      </c>
    </row>
    <row r="188" spans="1:6" ht="12.75">
      <c r="A188" s="419"/>
      <c r="B188" s="422"/>
      <c r="C188" s="396"/>
      <c r="D188" s="11" t="s">
        <v>563</v>
      </c>
      <c r="E188" s="382"/>
      <c r="F188" s="381" t="e">
        <f>D188/C188*100</f>
        <v>#VALUE!</v>
      </c>
    </row>
    <row r="189" spans="1:6" ht="12.75" customHeight="1">
      <c r="A189" s="419"/>
      <c r="B189" s="422"/>
      <c r="C189" s="396"/>
      <c r="D189" s="10" t="s">
        <v>409</v>
      </c>
      <c r="E189" s="384">
        <v>8</v>
      </c>
      <c r="F189" s="380">
        <f>ROUNDUP(E189/$C$157*100,2)</f>
        <v>0.01</v>
      </c>
    </row>
    <row r="190" spans="1:6" ht="12.75">
      <c r="A190" s="419"/>
      <c r="B190" s="422"/>
      <c r="C190" s="396"/>
      <c r="D190" s="11" t="s">
        <v>410</v>
      </c>
      <c r="E190" s="382"/>
      <c r="F190" s="381" t="e">
        <f>D190/C190*100</f>
        <v>#VALUE!</v>
      </c>
    </row>
    <row r="191" spans="1:6" ht="12.75">
      <c r="A191" s="419"/>
      <c r="B191" s="422"/>
      <c r="C191" s="396"/>
      <c r="D191" s="10" t="s">
        <v>411</v>
      </c>
      <c r="E191" s="384">
        <v>83</v>
      </c>
      <c r="F191" s="413">
        <f>ROUNDUP(E191/$C$157*100,2)</f>
        <v>0.01</v>
      </c>
    </row>
    <row r="192" spans="1:6" ht="12.75">
      <c r="A192" s="419"/>
      <c r="B192" s="422"/>
      <c r="C192" s="396"/>
      <c r="D192" s="11" t="s">
        <v>412</v>
      </c>
      <c r="E192" s="382"/>
      <c r="F192" s="380"/>
    </row>
    <row r="193" spans="1:6" ht="15" customHeight="1">
      <c r="A193" s="419"/>
      <c r="B193" s="422"/>
      <c r="C193" s="396"/>
      <c r="D193" s="10" t="s">
        <v>442</v>
      </c>
      <c r="E193" s="384">
        <v>7</v>
      </c>
      <c r="F193" s="381">
        <f>ROUNDUP(E193/$C$157*100,2)</f>
        <v>0.01</v>
      </c>
    </row>
    <row r="194" spans="1:6" ht="12.75">
      <c r="A194" s="419"/>
      <c r="B194" s="422"/>
      <c r="C194" s="396"/>
      <c r="D194" s="11" t="s">
        <v>441</v>
      </c>
      <c r="E194" s="382"/>
      <c r="F194" s="381" t="e">
        <f>D194/C217*100</f>
        <v>#VALUE!</v>
      </c>
    </row>
    <row r="195" spans="1:6" ht="24.75" customHeight="1">
      <c r="A195" s="419"/>
      <c r="B195" s="422"/>
      <c r="C195" s="396"/>
      <c r="D195" s="10" t="s">
        <v>446</v>
      </c>
      <c r="E195" s="384">
        <v>14</v>
      </c>
      <c r="F195" s="381">
        <f>ROUNDUP(E195/$C$157*100,2)</f>
        <v>0.01</v>
      </c>
    </row>
    <row r="196" spans="1:6" ht="15" customHeight="1" thickBot="1">
      <c r="A196" s="420"/>
      <c r="B196" s="423"/>
      <c r="C196" s="397"/>
      <c r="D196" s="20" t="s">
        <v>447</v>
      </c>
      <c r="E196" s="415"/>
      <c r="F196" s="416" t="e">
        <f>D196/C198*100</f>
        <v>#VALUE!</v>
      </c>
    </row>
    <row r="197" spans="1:6" ht="10.5" customHeight="1">
      <c r="A197" s="122"/>
      <c r="B197" s="24"/>
      <c r="C197" s="119"/>
      <c r="D197" s="19"/>
      <c r="E197" s="155"/>
    </row>
    <row r="198" spans="1:6" s="151" customFormat="1" ht="42.75" customHeight="1">
      <c r="A198" s="317" t="s">
        <v>1102</v>
      </c>
      <c r="B198" s="313"/>
      <c r="C198" s="314"/>
      <c r="D198" s="379" t="s">
        <v>1103</v>
      </c>
      <c r="E198" s="379"/>
      <c r="F198" s="379"/>
    </row>
    <row r="199" spans="1:6" ht="39.950000000000003" customHeight="1" thickBot="1">
      <c r="A199" s="385" t="s">
        <v>1105</v>
      </c>
      <c r="B199" s="385"/>
      <c r="C199" s="385"/>
      <c r="D199" s="385"/>
      <c r="E199" s="385"/>
      <c r="F199" s="385"/>
    </row>
    <row r="200" spans="1:6" ht="34.5" customHeight="1">
      <c r="A200" s="386" t="s">
        <v>457</v>
      </c>
      <c r="B200" s="388" t="s">
        <v>177</v>
      </c>
      <c r="C200" s="390" t="s">
        <v>456</v>
      </c>
      <c r="D200" s="388" t="s">
        <v>179</v>
      </c>
      <c r="E200" s="393" t="s">
        <v>454</v>
      </c>
      <c r="F200" s="394"/>
    </row>
    <row r="201" spans="1:6" ht="35.25" customHeight="1" thickBot="1">
      <c r="A201" s="387"/>
      <c r="B201" s="389"/>
      <c r="C201" s="391"/>
      <c r="D201" s="392"/>
      <c r="E201" s="315" t="s">
        <v>455</v>
      </c>
      <c r="F201" s="316" t="s">
        <v>46</v>
      </c>
    </row>
    <row r="202" spans="1:6" ht="23.25" customHeight="1">
      <c r="A202" s="418">
        <v>10</v>
      </c>
      <c r="B202" s="421" t="s">
        <v>195</v>
      </c>
      <c r="C202" s="148"/>
      <c r="D202" s="22" t="s">
        <v>448</v>
      </c>
      <c r="E202" s="417">
        <v>81</v>
      </c>
      <c r="F202" s="405">
        <f>ROUNDUP(E202/$C$157*100,2)</f>
        <v>0.01</v>
      </c>
    </row>
    <row r="203" spans="1:6" ht="18" customHeight="1">
      <c r="A203" s="419"/>
      <c r="B203" s="422"/>
      <c r="C203" s="117"/>
      <c r="D203" s="11" t="s">
        <v>503</v>
      </c>
      <c r="E203" s="382"/>
      <c r="F203" s="381" t="e">
        <f>D203/C200*100</f>
        <v>#VALUE!</v>
      </c>
    </row>
    <row r="204" spans="1:6" ht="23.25" customHeight="1">
      <c r="A204" s="419"/>
      <c r="B204" s="422"/>
      <c r="C204" s="117"/>
      <c r="D204" s="10" t="s">
        <v>504</v>
      </c>
      <c r="E204" s="384">
        <v>921</v>
      </c>
      <c r="F204" s="381">
        <f>ROUNDUP(E204/$C$157*100,2)</f>
        <v>0.03</v>
      </c>
    </row>
    <row r="205" spans="1:6" ht="19.5" customHeight="1">
      <c r="A205" s="419"/>
      <c r="B205" s="422"/>
      <c r="C205" s="117"/>
      <c r="D205" s="11" t="s">
        <v>505</v>
      </c>
      <c r="E205" s="382"/>
      <c r="F205" s="381" t="e">
        <f>D205/C218*100</f>
        <v>#VALUE!</v>
      </c>
    </row>
    <row r="206" spans="1:6" ht="18.75" customHeight="1">
      <c r="A206" s="419"/>
      <c r="B206" s="422"/>
      <c r="C206" s="117"/>
      <c r="D206" s="14" t="s">
        <v>506</v>
      </c>
      <c r="E206" s="384">
        <v>930</v>
      </c>
      <c r="F206" s="381">
        <f t="shared" ref="F206" si="0">ROUNDUP(E206/$C$157*100,2)</f>
        <v>0.03</v>
      </c>
    </row>
    <row r="207" spans="1:6" ht="15" customHeight="1">
      <c r="A207" s="419"/>
      <c r="B207" s="422"/>
      <c r="C207" s="117"/>
      <c r="D207" s="11" t="s">
        <v>507</v>
      </c>
      <c r="E207" s="382"/>
      <c r="F207" s="381" t="e">
        <f>D207/C220*100</f>
        <v>#VALUE!</v>
      </c>
    </row>
    <row r="208" spans="1:6" ht="18.75" customHeight="1">
      <c r="A208" s="419"/>
      <c r="B208" s="422"/>
      <c r="C208" s="117"/>
      <c r="D208" s="10" t="s">
        <v>508</v>
      </c>
      <c r="E208" s="384">
        <v>137</v>
      </c>
      <c r="F208" s="381">
        <f t="shared" ref="F208" si="1">ROUNDUP(E208/$C$157*100,2)</f>
        <v>0.01</v>
      </c>
    </row>
    <row r="209" spans="1:6" ht="15" customHeight="1">
      <c r="A209" s="419"/>
      <c r="B209" s="422"/>
      <c r="C209" s="117"/>
      <c r="D209" s="11" t="s">
        <v>509</v>
      </c>
      <c r="E209" s="382"/>
      <c r="F209" s="381" t="e">
        <f>D209/C222*100</f>
        <v>#VALUE!</v>
      </c>
    </row>
    <row r="210" spans="1:6" ht="15" customHeight="1">
      <c r="A210" s="419"/>
      <c r="B210" s="422"/>
      <c r="C210" s="117"/>
      <c r="D210" s="10" t="s">
        <v>510</v>
      </c>
      <c r="E210" s="384">
        <v>48</v>
      </c>
      <c r="F210" s="381">
        <f t="shared" ref="F210" si="2">ROUNDUP(E210/$C$157*100,2)</f>
        <v>0.01</v>
      </c>
    </row>
    <row r="211" spans="1:6" ht="15" customHeight="1">
      <c r="A211" s="419"/>
      <c r="B211" s="422"/>
      <c r="C211" s="117"/>
      <c r="D211" s="11" t="s">
        <v>511</v>
      </c>
      <c r="E211" s="382"/>
      <c r="F211" s="381" t="e">
        <f>D211/C224*100</f>
        <v>#VALUE!</v>
      </c>
    </row>
    <row r="212" spans="1:6" ht="18" customHeight="1">
      <c r="A212" s="419"/>
      <c r="B212" s="422"/>
      <c r="C212" s="117"/>
      <c r="D212" s="14" t="s">
        <v>512</v>
      </c>
      <c r="E212" s="384">
        <v>5558</v>
      </c>
      <c r="F212" s="381">
        <f t="shared" ref="F212" si="3">ROUNDUP(E212/$C$157*100,2)</f>
        <v>0.14000000000000001</v>
      </c>
    </row>
    <row r="213" spans="1:6" ht="18" customHeight="1">
      <c r="A213" s="419"/>
      <c r="B213" s="422"/>
      <c r="C213" s="117"/>
      <c r="D213" s="11" t="s">
        <v>513</v>
      </c>
      <c r="E213" s="382"/>
      <c r="F213" s="381" t="e">
        <f>D213/C226*100</f>
        <v>#VALUE!</v>
      </c>
    </row>
    <row r="214" spans="1:6" ht="18" customHeight="1">
      <c r="A214" s="419"/>
      <c r="B214" s="422"/>
      <c r="C214" s="117"/>
      <c r="D214" s="10" t="s">
        <v>514</v>
      </c>
      <c r="E214" s="384">
        <v>56</v>
      </c>
      <c r="F214" s="381">
        <f t="shared" ref="F214:F216" si="4">ROUNDUP(E214/$C$157*100,2)</f>
        <v>0.01</v>
      </c>
    </row>
    <row r="215" spans="1:6" ht="18" customHeight="1">
      <c r="A215" s="419"/>
      <c r="B215" s="422"/>
      <c r="C215" s="117"/>
      <c r="D215" s="11" t="s">
        <v>515</v>
      </c>
      <c r="E215" s="382"/>
      <c r="F215" s="381" t="e">
        <f>D215/C228*100</f>
        <v>#VALUE!</v>
      </c>
    </row>
    <row r="216" spans="1:6" ht="18" customHeight="1">
      <c r="A216" s="419"/>
      <c r="B216" s="422"/>
      <c r="C216" s="117"/>
      <c r="D216" s="10" t="s">
        <v>516</v>
      </c>
      <c r="E216" s="384">
        <v>451</v>
      </c>
      <c r="F216" s="381">
        <f t="shared" si="4"/>
        <v>0.02</v>
      </c>
    </row>
    <row r="217" spans="1:6" ht="18" customHeight="1" thickBot="1">
      <c r="A217" s="420"/>
      <c r="B217" s="423"/>
      <c r="C217" s="149"/>
      <c r="D217" s="20" t="s">
        <v>517</v>
      </c>
      <c r="E217" s="415"/>
      <c r="F217" s="416" t="e">
        <f>D217/C230*100</f>
        <v>#VALUE!</v>
      </c>
    </row>
    <row r="218" spans="1:6" ht="20.100000000000001" customHeight="1">
      <c r="A218" s="407">
        <v>11</v>
      </c>
      <c r="B218" s="406" t="s">
        <v>196</v>
      </c>
      <c r="C218" s="396">
        <v>191237</v>
      </c>
      <c r="D218" s="14" t="s">
        <v>1048</v>
      </c>
      <c r="E218" s="382">
        <v>28029</v>
      </c>
      <c r="F218" s="380">
        <f>ROUNDUP(E218/$C$218*100,2)</f>
        <v>14.66</v>
      </c>
    </row>
    <row r="219" spans="1:6" ht="20.100000000000001" customHeight="1">
      <c r="A219" s="399"/>
      <c r="B219" s="402"/>
      <c r="C219" s="396"/>
      <c r="D219" s="11" t="s">
        <v>81</v>
      </c>
      <c r="E219" s="383"/>
      <c r="F219" s="381" t="e">
        <f>D219/C219*100</f>
        <v>#VALUE!</v>
      </c>
    </row>
    <row r="220" spans="1:6" ht="20.100000000000001" customHeight="1">
      <c r="A220" s="399"/>
      <c r="B220" s="402"/>
      <c r="C220" s="396"/>
      <c r="D220" s="10" t="s">
        <v>80</v>
      </c>
      <c r="E220" s="383">
        <v>7934</v>
      </c>
      <c r="F220" s="380">
        <f>ROUNDUP(E220/$C$218*100,2)</f>
        <v>4.1499999999999995</v>
      </c>
    </row>
    <row r="221" spans="1:6" ht="20.100000000000001" customHeight="1">
      <c r="A221" s="399"/>
      <c r="B221" s="402"/>
      <c r="C221" s="396"/>
      <c r="D221" s="11" t="s">
        <v>197</v>
      </c>
      <c r="E221" s="383"/>
      <c r="F221" s="381" t="e">
        <f>D221/C221*100</f>
        <v>#VALUE!</v>
      </c>
    </row>
    <row r="222" spans="1:6" ht="20.100000000000001" customHeight="1">
      <c r="A222" s="399"/>
      <c r="B222" s="402"/>
      <c r="C222" s="396"/>
      <c r="D222" s="14" t="s">
        <v>79</v>
      </c>
      <c r="E222" s="384">
        <v>239</v>
      </c>
      <c r="F222" s="380">
        <f>ROUNDUP(E222/$C$218*100,2)</f>
        <v>0.13</v>
      </c>
    </row>
    <row r="223" spans="1:6" ht="20.100000000000001" customHeight="1">
      <c r="A223" s="399"/>
      <c r="B223" s="402"/>
      <c r="C223" s="396"/>
      <c r="D223" s="11" t="s">
        <v>198</v>
      </c>
      <c r="E223" s="382"/>
      <c r="F223" s="381" t="e">
        <f>D223/C223*100</f>
        <v>#VALUE!</v>
      </c>
    </row>
    <row r="224" spans="1:6" ht="20.100000000000001" customHeight="1">
      <c r="A224" s="399"/>
      <c r="B224" s="402"/>
      <c r="C224" s="396"/>
      <c r="D224" s="10" t="s">
        <v>78</v>
      </c>
      <c r="E224" s="383">
        <v>2</v>
      </c>
      <c r="F224" s="380">
        <f>ROUNDUP(E224/$C$218*100,2)</f>
        <v>0.01</v>
      </c>
    </row>
    <row r="225" spans="1:6" ht="20.100000000000001" customHeight="1">
      <c r="A225" s="399"/>
      <c r="B225" s="402"/>
      <c r="C225" s="396"/>
      <c r="D225" s="11" t="s">
        <v>77</v>
      </c>
      <c r="E225" s="383"/>
      <c r="F225" s="381" t="e">
        <f>D225/C225*100</f>
        <v>#VALUE!</v>
      </c>
    </row>
    <row r="226" spans="1:6" ht="20.100000000000001" customHeight="1">
      <c r="A226" s="399"/>
      <c r="B226" s="402"/>
      <c r="C226" s="396"/>
      <c r="D226" s="10" t="s">
        <v>76</v>
      </c>
      <c r="E226" s="383">
        <v>3464</v>
      </c>
      <c r="F226" s="381">
        <f>ROUNDUP(E226/$C$218*100,2)</f>
        <v>1.82</v>
      </c>
    </row>
    <row r="227" spans="1:6" ht="12.75">
      <c r="A227" s="399"/>
      <c r="B227" s="402"/>
      <c r="C227" s="396"/>
      <c r="D227" s="11" t="s">
        <v>75</v>
      </c>
      <c r="E227" s="383"/>
      <c r="F227" s="381" t="e">
        <f>D227/C229*100</f>
        <v>#VALUE!</v>
      </c>
    </row>
    <row r="228" spans="1:6" ht="20.100000000000001" customHeight="1">
      <c r="A228" s="399"/>
      <c r="B228" s="402"/>
      <c r="C228" s="396"/>
      <c r="D228" s="104" t="s">
        <v>359</v>
      </c>
      <c r="E228" s="383">
        <v>20</v>
      </c>
      <c r="F228" s="381">
        <f>ROUNDUP(E228/$C$218*100,2)</f>
        <v>0.02</v>
      </c>
    </row>
    <row r="229" spans="1:6" ht="12.75">
      <c r="A229" s="399"/>
      <c r="B229" s="402"/>
      <c r="C229" s="396"/>
      <c r="D229" s="123" t="s">
        <v>360</v>
      </c>
      <c r="E229" s="383"/>
      <c r="F229" s="381" t="e">
        <f>D229/C231*100</f>
        <v>#VALUE!</v>
      </c>
    </row>
    <row r="230" spans="1:6" ht="20.100000000000001" customHeight="1">
      <c r="A230" s="399"/>
      <c r="B230" s="402"/>
      <c r="C230" s="396"/>
      <c r="D230" s="6" t="s">
        <v>449</v>
      </c>
      <c r="E230" s="442">
        <v>8</v>
      </c>
      <c r="F230" s="381">
        <f>ROUNDUP(E230/$C$218*100,2)</f>
        <v>0.01</v>
      </c>
    </row>
    <row r="231" spans="1:6" ht="20.25" customHeight="1" thickBot="1">
      <c r="A231" s="400"/>
      <c r="B231" s="403"/>
      <c r="C231" s="397"/>
      <c r="D231" s="163" t="s">
        <v>518</v>
      </c>
      <c r="E231" s="443"/>
      <c r="F231" s="416" t="e">
        <f>D231/C233*100</f>
        <v>#VALUE!</v>
      </c>
    </row>
    <row r="232" spans="1:6" ht="20.100000000000001" customHeight="1">
      <c r="A232" s="398">
        <v>12</v>
      </c>
      <c r="B232" s="401" t="s">
        <v>199</v>
      </c>
      <c r="C232" s="395">
        <v>1919028</v>
      </c>
      <c r="D232" s="162" t="s">
        <v>519</v>
      </c>
      <c r="E232" s="404">
        <v>258928</v>
      </c>
      <c r="F232" s="405">
        <f>ROUNDUP(E232/$C$232*100,2)</f>
        <v>13.5</v>
      </c>
    </row>
    <row r="233" spans="1:6" ht="29.25" customHeight="1">
      <c r="A233" s="399"/>
      <c r="B233" s="402"/>
      <c r="C233" s="396"/>
      <c r="D233" s="16" t="s">
        <v>74</v>
      </c>
      <c r="E233" s="383"/>
      <c r="F233" s="381" t="e">
        <f>D233/C233*100</f>
        <v>#VALUE!</v>
      </c>
    </row>
    <row r="234" spans="1:6" ht="20.100000000000001" customHeight="1">
      <c r="A234" s="399"/>
      <c r="B234" s="402"/>
      <c r="C234" s="396"/>
      <c r="D234" s="10" t="s">
        <v>379</v>
      </c>
      <c r="E234" s="383">
        <v>44099</v>
      </c>
      <c r="F234" s="380">
        <f>ROUNDUP(E234/$C$232*100,2)</f>
        <v>2.2999999999999998</v>
      </c>
    </row>
    <row r="235" spans="1:6" ht="12.75">
      <c r="A235" s="399"/>
      <c r="B235" s="402"/>
      <c r="C235" s="396"/>
      <c r="D235" s="11" t="s">
        <v>380</v>
      </c>
      <c r="E235" s="383"/>
      <c r="F235" s="381" t="e">
        <f>D235/C235*100</f>
        <v>#VALUE!</v>
      </c>
    </row>
    <row r="236" spans="1:6" ht="20.100000000000001" customHeight="1">
      <c r="A236" s="399"/>
      <c r="B236" s="402"/>
      <c r="C236" s="396"/>
      <c r="D236" s="10" t="s">
        <v>73</v>
      </c>
      <c r="E236" s="383">
        <v>36239</v>
      </c>
      <c r="F236" s="380">
        <f>ROUNDUP(E236/$C$232*100,2)</f>
        <v>1.89</v>
      </c>
    </row>
    <row r="237" spans="1:6" ht="17.25" customHeight="1">
      <c r="A237" s="399"/>
      <c r="B237" s="402"/>
      <c r="C237" s="396"/>
      <c r="D237" s="11" t="s">
        <v>72</v>
      </c>
      <c r="E237" s="383"/>
      <c r="F237" s="381" t="e">
        <f>D237/C237*100</f>
        <v>#VALUE!</v>
      </c>
    </row>
    <row r="238" spans="1:6" ht="17.25" customHeight="1">
      <c r="A238" s="399"/>
      <c r="B238" s="402"/>
      <c r="C238" s="396"/>
      <c r="D238" s="10" t="s">
        <v>71</v>
      </c>
      <c r="E238" s="383">
        <v>18</v>
      </c>
      <c r="F238" s="380">
        <f>ROUNDUP(E238/$C$232*100,2)</f>
        <v>0.01</v>
      </c>
    </row>
    <row r="239" spans="1:6" ht="20.25" customHeight="1">
      <c r="A239" s="399"/>
      <c r="B239" s="402"/>
      <c r="C239" s="396"/>
      <c r="D239" s="11" t="s">
        <v>70</v>
      </c>
      <c r="E239" s="383"/>
      <c r="F239" s="381" t="e">
        <f>D239/C239*100</f>
        <v>#VALUE!</v>
      </c>
    </row>
    <row r="240" spans="1:6" ht="20.25" customHeight="1">
      <c r="A240" s="399"/>
      <c r="B240" s="402"/>
      <c r="C240" s="396"/>
      <c r="D240" s="153" t="s">
        <v>69</v>
      </c>
      <c r="E240" s="383">
        <v>55</v>
      </c>
      <c r="F240" s="380">
        <f>ROUNDUP(E240/$C$232*100,2)</f>
        <v>0.01</v>
      </c>
    </row>
    <row r="241" spans="1:6" ht="18" customHeight="1">
      <c r="A241" s="399"/>
      <c r="B241" s="402"/>
      <c r="C241" s="396"/>
      <c r="D241" s="157" t="s">
        <v>200</v>
      </c>
      <c r="E241" s="383"/>
      <c r="F241" s="381" t="e">
        <f>D241/C241*100</f>
        <v>#VALUE!</v>
      </c>
    </row>
    <row r="242" spans="1:6" ht="18" customHeight="1">
      <c r="A242" s="399"/>
      <c r="B242" s="402"/>
      <c r="C242" s="396"/>
      <c r="D242" s="10" t="s">
        <v>68</v>
      </c>
      <c r="E242" s="383">
        <v>157</v>
      </c>
      <c r="F242" s="380">
        <f>ROUNDUP(E242/$C$232*100,2)</f>
        <v>0.01</v>
      </c>
    </row>
    <row r="243" spans="1:6" ht="18" customHeight="1">
      <c r="A243" s="399"/>
      <c r="B243" s="402"/>
      <c r="C243" s="396"/>
      <c r="D243" s="11" t="s">
        <v>67</v>
      </c>
      <c r="E243" s="383"/>
      <c r="F243" s="381" t="e">
        <f>D243/C243*100</f>
        <v>#VALUE!</v>
      </c>
    </row>
    <row r="244" spans="1:6" ht="15.75" customHeight="1">
      <c r="A244" s="399"/>
      <c r="B244" s="402"/>
      <c r="C244" s="396"/>
      <c r="D244" s="10" t="s">
        <v>572</v>
      </c>
      <c r="E244" s="383">
        <v>1120</v>
      </c>
      <c r="F244" s="380">
        <f>ROUNDUP(E244/$C$232*100,2)</f>
        <v>6.0000000000000005E-2</v>
      </c>
    </row>
    <row r="245" spans="1:6" ht="18" customHeight="1">
      <c r="A245" s="399"/>
      <c r="B245" s="402"/>
      <c r="C245" s="396"/>
      <c r="D245" s="11" t="s">
        <v>66</v>
      </c>
      <c r="E245" s="383"/>
      <c r="F245" s="381" t="e">
        <f>D245/C245*100</f>
        <v>#VALUE!</v>
      </c>
    </row>
    <row r="246" spans="1:6" ht="20.100000000000001" customHeight="1">
      <c r="A246" s="399"/>
      <c r="B246" s="402"/>
      <c r="C246" s="396"/>
      <c r="D246" s="10" t="s">
        <v>573</v>
      </c>
      <c r="E246" s="384">
        <v>35</v>
      </c>
      <c r="F246" s="380">
        <f>ROUNDUP(E246/$C$232*100,2)</f>
        <v>0.01</v>
      </c>
    </row>
    <row r="247" spans="1:6" ht="12.75">
      <c r="A247" s="399"/>
      <c r="B247" s="402"/>
      <c r="C247" s="396"/>
      <c r="D247" s="9" t="s">
        <v>65</v>
      </c>
      <c r="E247" s="382"/>
      <c r="F247" s="381" t="e">
        <f>D247/C247*100</f>
        <v>#VALUE!</v>
      </c>
    </row>
    <row r="248" spans="1:6" ht="20.100000000000001" customHeight="1">
      <c r="A248" s="399"/>
      <c r="B248" s="402"/>
      <c r="C248" s="396"/>
      <c r="D248" s="153" t="s">
        <v>574</v>
      </c>
      <c r="E248" s="384">
        <v>3</v>
      </c>
      <c r="F248" s="380">
        <f>ROUNDUP(E248/$C$232*100,2)</f>
        <v>0.01</v>
      </c>
    </row>
    <row r="249" spans="1:6" ht="33.75" customHeight="1">
      <c r="A249" s="399"/>
      <c r="B249" s="402"/>
      <c r="C249" s="396"/>
      <c r="D249" s="11" t="s">
        <v>64</v>
      </c>
      <c r="E249" s="382"/>
      <c r="F249" s="381" t="e">
        <f>D249/C249*100</f>
        <v>#VALUE!</v>
      </c>
    </row>
    <row r="250" spans="1:6" ht="17.25" customHeight="1">
      <c r="A250" s="399"/>
      <c r="B250" s="402"/>
      <c r="C250" s="396"/>
      <c r="D250" s="158" t="s">
        <v>226</v>
      </c>
      <c r="E250" s="414">
        <v>81</v>
      </c>
      <c r="F250" s="380">
        <f>ROUNDUP(E250/$C$232*100,2)</f>
        <v>0.01</v>
      </c>
    </row>
    <row r="251" spans="1:6" ht="20.100000000000001" customHeight="1" thickBot="1">
      <c r="A251" s="400"/>
      <c r="B251" s="403"/>
      <c r="C251" s="397"/>
      <c r="D251" s="20" t="s">
        <v>227</v>
      </c>
      <c r="E251" s="415"/>
      <c r="F251" s="416" t="e">
        <f>D251/C251*100</f>
        <v>#VALUE!</v>
      </c>
    </row>
    <row r="252" spans="1:6" ht="20.100000000000001" customHeight="1">
      <c r="A252" s="122"/>
      <c r="B252" s="24"/>
      <c r="C252" s="119"/>
      <c r="D252" s="19"/>
      <c r="E252" s="155"/>
    </row>
    <row r="253" spans="1:6" ht="38.1" customHeight="1">
      <c r="A253" s="317" t="s">
        <v>1102</v>
      </c>
      <c r="B253" s="313"/>
      <c r="C253" s="314"/>
      <c r="D253" s="379" t="s">
        <v>1103</v>
      </c>
      <c r="E253" s="379"/>
      <c r="F253" s="379"/>
    </row>
    <row r="254" spans="1:6" ht="45" customHeight="1" thickBot="1">
      <c r="A254" s="385" t="s">
        <v>1107</v>
      </c>
      <c r="B254" s="385"/>
      <c r="C254" s="385"/>
      <c r="D254" s="385"/>
      <c r="E254" s="385"/>
      <c r="F254" s="385"/>
    </row>
    <row r="255" spans="1:6" ht="34.5" customHeight="1">
      <c r="A255" s="386" t="s">
        <v>457</v>
      </c>
      <c r="B255" s="388" t="s">
        <v>177</v>
      </c>
      <c r="C255" s="390" t="s">
        <v>456</v>
      </c>
      <c r="D255" s="388" t="s">
        <v>179</v>
      </c>
      <c r="E255" s="393" t="s">
        <v>454</v>
      </c>
      <c r="F255" s="394"/>
    </row>
    <row r="256" spans="1:6" ht="30" customHeight="1" thickBot="1">
      <c r="A256" s="387"/>
      <c r="B256" s="389"/>
      <c r="C256" s="391"/>
      <c r="D256" s="392"/>
      <c r="E256" s="315" t="s">
        <v>455</v>
      </c>
      <c r="F256" s="316" t="s">
        <v>46</v>
      </c>
    </row>
    <row r="257" spans="1:6" ht="12.75">
      <c r="A257" s="398">
        <v>13</v>
      </c>
      <c r="B257" s="401" t="s">
        <v>201</v>
      </c>
      <c r="C257" s="436">
        <v>1525729</v>
      </c>
      <c r="D257" s="161" t="s">
        <v>63</v>
      </c>
      <c r="E257" s="404">
        <v>49817</v>
      </c>
      <c r="F257" s="405">
        <f>ROUNDUP(E257/$C$257*100,2)</f>
        <v>3.2699999999999996</v>
      </c>
    </row>
    <row r="258" spans="1:6" ht="12.75">
      <c r="A258" s="399"/>
      <c r="B258" s="402"/>
      <c r="C258" s="437"/>
      <c r="D258" s="11" t="s">
        <v>62</v>
      </c>
      <c r="E258" s="383"/>
      <c r="F258" s="381" t="e">
        <f>D258/C258*100</f>
        <v>#VALUE!</v>
      </c>
    </row>
    <row r="259" spans="1:6" ht="17.25" customHeight="1">
      <c r="A259" s="399"/>
      <c r="B259" s="402"/>
      <c r="C259" s="437"/>
      <c r="D259" s="10" t="s">
        <v>339</v>
      </c>
      <c r="E259" s="383">
        <v>1344</v>
      </c>
      <c r="F259" s="380">
        <f>ROUNDUP(E259/$C$257*100,2)</f>
        <v>0.09</v>
      </c>
    </row>
    <row r="260" spans="1:6" ht="13.5" customHeight="1">
      <c r="A260" s="399"/>
      <c r="B260" s="402"/>
      <c r="C260" s="437"/>
      <c r="D260" s="9" t="s">
        <v>61</v>
      </c>
      <c r="E260" s="384"/>
      <c r="F260" s="381" t="e">
        <f>D260/C262*100</f>
        <v>#VALUE!</v>
      </c>
    </row>
    <row r="261" spans="1:6" ht="15.75" customHeight="1">
      <c r="A261" s="399"/>
      <c r="B261" s="402"/>
      <c r="C261" s="437"/>
      <c r="D261" s="153" t="s">
        <v>164</v>
      </c>
      <c r="E261" s="383">
        <v>159</v>
      </c>
      <c r="F261" s="380">
        <f>ROUNDUP(E261/$C$257*100,2)</f>
        <v>0.02</v>
      </c>
    </row>
    <row r="262" spans="1:6" ht="20.100000000000001" customHeight="1">
      <c r="A262" s="399"/>
      <c r="B262" s="402"/>
      <c r="C262" s="437"/>
      <c r="D262" s="9" t="s">
        <v>163</v>
      </c>
      <c r="E262" s="384"/>
      <c r="F262" s="381" t="e">
        <f>D262/C264*100</f>
        <v>#VALUE!</v>
      </c>
    </row>
    <row r="263" spans="1:6" ht="20.100000000000001" customHeight="1">
      <c r="A263" s="399"/>
      <c r="B263" s="402"/>
      <c r="C263" s="437"/>
      <c r="D263" s="10" t="s">
        <v>228</v>
      </c>
      <c r="E263" s="383">
        <v>347</v>
      </c>
      <c r="F263" s="380">
        <f>ROUNDUP(E263/$C$257*100,2)</f>
        <v>0.03</v>
      </c>
    </row>
    <row r="264" spans="1:6" ht="18" customHeight="1">
      <c r="A264" s="399"/>
      <c r="B264" s="402"/>
      <c r="C264" s="437"/>
      <c r="D264" s="9" t="s">
        <v>229</v>
      </c>
      <c r="E264" s="384"/>
      <c r="F264" s="381" t="e">
        <f>D264/C266*100</f>
        <v>#VALUE!</v>
      </c>
    </row>
    <row r="265" spans="1:6" ht="20.100000000000001" customHeight="1">
      <c r="A265" s="399"/>
      <c r="B265" s="402"/>
      <c r="C265" s="437"/>
      <c r="D265" s="10" t="s">
        <v>341</v>
      </c>
      <c r="E265" s="383">
        <v>15</v>
      </c>
      <c r="F265" s="380">
        <f>ROUNDUP(E265/$C$257*100,2)</f>
        <v>0.01</v>
      </c>
    </row>
    <row r="266" spans="1:6" ht="12.75">
      <c r="A266" s="399"/>
      <c r="B266" s="402"/>
      <c r="C266" s="437"/>
      <c r="D266" s="11" t="s">
        <v>342</v>
      </c>
      <c r="E266" s="383"/>
      <c r="F266" s="381" t="e">
        <f>D266/C270*100</f>
        <v>#VALUE!</v>
      </c>
    </row>
    <row r="267" spans="1:6" ht="20.100000000000001" customHeight="1">
      <c r="A267" s="399"/>
      <c r="B267" s="402"/>
      <c r="C267" s="437"/>
      <c r="D267" s="14" t="s">
        <v>361</v>
      </c>
      <c r="E267" s="382">
        <v>479</v>
      </c>
      <c r="F267" s="380">
        <f>ROUNDUP(E267/$C$257*100,2)</f>
        <v>0.04</v>
      </c>
    </row>
    <row r="268" spans="1:6" ht="14.25" customHeight="1">
      <c r="A268" s="399"/>
      <c r="B268" s="402"/>
      <c r="C268" s="437"/>
      <c r="D268" s="11" t="s">
        <v>362</v>
      </c>
      <c r="E268" s="383"/>
      <c r="F268" s="381" t="e">
        <f>D268/C272*100</f>
        <v>#VALUE!</v>
      </c>
    </row>
    <row r="269" spans="1:6" ht="12.75">
      <c r="A269" s="399"/>
      <c r="B269" s="402"/>
      <c r="C269" s="437"/>
      <c r="D269" s="10" t="s">
        <v>340</v>
      </c>
      <c r="E269" s="383">
        <v>75</v>
      </c>
      <c r="F269" s="380">
        <f>ROUNDUP(E269/$C$257*100,2)</f>
        <v>0.01</v>
      </c>
    </row>
    <row r="270" spans="1:6" ht="15" customHeight="1">
      <c r="A270" s="399"/>
      <c r="B270" s="402"/>
      <c r="C270" s="437"/>
      <c r="D270" s="9" t="s">
        <v>450</v>
      </c>
      <c r="E270" s="384"/>
      <c r="F270" s="381" t="e">
        <f>D270/C276*100</f>
        <v>#VALUE!</v>
      </c>
    </row>
    <row r="271" spans="1:6" s="151" customFormat="1" ht="12.75">
      <c r="A271" s="399"/>
      <c r="B271" s="402"/>
      <c r="C271" s="437"/>
      <c r="D271" s="153" t="s">
        <v>520</v>
      </c>
      <c r="E271" s="383">
        <v>86</v>
      </c>
      <c r="F271" s="380">
        <f>ROUNDUP(E271/$C$257*100,2)</f>
        <v>0.01</v>
      </c>
    </row>
    <row r="272" spans="1:6" ht="12.75">
      <c r="A272" s="399"/>
      <c r="B272" s="402"/>
      <c r="C272" s="437"/>
      <c r="D272" s="11" t="s">
        <v>521</v>
      </c>
      <c r="E272" s="384"/>
      <c r="F272" s="381" t="e">
        <f>D272/C253*100</f>
        <v>#VALUE!</v>
      </c>
    </row>
    <row r="273" spans="1:6" ht="12.75">
      <c r="A273" s="399"/>
      <c r="B273" s="402"/>
      <c r="C273" s="437"/>
      <c r="D273" s="14" t="s">
        <v>522</v>
      </c>
      <c r="E273" s="384">
        <v>271</v>
      </c>
      <c r="F273" s="380">
        <f>ROUNDUP(E273/$C$257*100,2)</f>
        <v>0.02</v>
      </c>
    </row>
    <row r="274" spans="1:6" ht="12.75">
      <c r="A274" s="399"/>
      <c r="B274" s="402"/>
      <c r="C274" s="437"/>
      <c r="D274" s="9" t="s">
        <v>523</v>
      </c>
      <c r="E274" s="382"/>
      <c r="F274" s="381" t="e">
        <f>D274/C255*100</f>
        <v>#VALUE!</v>
      </c>
    </row>
    <row r="275" spans="1:6" ht="18" customHeight="1">
      <c r="A275" s="399"/>
      <c r="B275" s="402"/>
      <c r="C275" s="437"/>
      <c r="D275" s="153" t="s">
        <v>1116</v>
      </c>
      <c r="E275" s="383">
        <v>25</v>
      </c>
      <c r="F275" s="381">
        <f>ROUNDUP(E275/$C$257*100,2)</f>
        <v>0.01</v>
      </c>
    </row>
    <row r="276" spans="1:6" ht="13.5" thickBot="1">
      <c r="A276" s="400"/>
      <c r="B276" s="403"/>
      <c r="C276" s="438"/>
      <c r="D276" s="20" t="s">
        <v>1117</v>
      </c>
      <c r="E276" s="441"/>
      <c r="F276" s="416" t="e">
        <f>D276/C255*100</f>
        <v>#VALUE!</v>
      </c>
    </row>
    <row r="277" spans="1:6" ht="15" customHeight="1">
      <c r="A277" s="398">
        <v>14</v>
      </c>
      <c r="B277" s="401" t="s">
        <v>202</v>
      </c>
      <c r="C277" s="395">
        <v>264657</v>
      </c>
      <c r="D277" s="22" t="s">
        <v>60</v>
      </c>
      <c r="E277" s="404">
        <v>69106</v>
      </c>
      <c r="F277" s="405">
        <f>ROUNDUP(E277/$C$277*100,2)</f>
        <v>26.12</v>
      </c>
    </row>
    <row r="278" spans="1:6" ht="12.75" customHeight="1">
      <c r="A278" s="399"/>
      <c r="B278" s="402"/>
      <c r="C278" s="396"/>
      <c r="D278" s="11" t="s">
        <v>59</v>
      </c>
      <c r="E278" s="383"/>
      <c r="F278" s="381" t="e">
        <f>D278/C278*100</f>
        <v>#VALUE!</v>
      </c>
    </row>
    <row r="279" spans="1:6" ht="15" customHeight="1">
      <c r="A279" s="399"/>
      <c r="B279" s="402"/>
      <c r="C279" s="396"/>
      <c r="D279" s="10" t="s">
        <v>343</v>
      </c>
      <c r="E279" s="383">
        <v>2973</v>
      </c>
      <c r="F279" s="380">
        <f>ROUNDUP(E279/$C$277*100,2)</f>
        <v>1.1300000000000001</v>
      </c>
    </row>
    <row r="280" spans="1:6" ht="15" customHeight="1">
      <c r="A280" s="399"/>
      <c r="B280" s="402"/>
      <c r="C280" s="396"/>
      <c r="D280" s="11" t="s">
        <v>344</v>
      </c>
      <c r="E280" s="383"/>
      <c r="F280" s="381" t="e">
        <f>D280/C280*100</f>
        <v>#VALUE!</v>
      </c>
    </row>
    <row r="281" spans="1:6" ht="15" customHeight="1">
      <c r="A281" s="399"/>
      <c r="B281" s="402"/>
      <c r="C281" s="396"/>
      <c r="D281" s="10" t="s">
        <v>162</v>
      </c>
      <c r="E281" s="382">
        <v>7717</v>
      </c>
      <c r="F281" s="380">
        <f>ROUNDUP(E281/$C$277*100,2)</f>
        <v>2.92</v>
      </c>
    </row>
    <row r="282" spans="1:6" ht="15" customHeight="1">
      <c r="A282" s="399"/>
      <c r="B282" s="402"/>
      <c r="C282" s="396"/>
      <c r="D282" s="11" t="s">
        <v>58</v>
      </c>
      <c r="E282" s="383"/>
      <c r="F282" s="381" t="e">
        <f>D282/C282*100</f>
        <v>#VALUE!</v>
      </c>
    </row>
    <row r="283" spans="1:6" ht="15" customHeight="1">
      <c r="A283" s="399"/>
      <c r="B283" s="402"/>
      <c r="C283" s="396"/>
      <c r="D283" s="158" t="s">
        <v>57</v>
      </c>
      <c r="E283" s="382">
        <v>3</v>
      </c>
      <c r="F283" s="380">
        <f>ROUNDUP(E283/$C$277*100,2)</f>
        <v>0.01</v>
      </c>
    </row>
    <row r="284" spans="1:6" ht="15" customHeight="1">
      <c r="A284" s="399"/>
      <c r="B284" s="402"/>
      <c r="C284" s="396"/>
      <c r="D284" s="9" t="s">
        <v>56</v>
      </c>
      <c r="E284" s="383"/>
      <c r="F284" s="381" t="e">
        <f>D284/C284*100</f>
        <v>#VALUE!</v>
      </c>
    </row>
    <row r="285" spans="1:6" ht="15" customHeight="1">
      <c r="A285" s="399"/>
      <c r="B285" s="402"/>
      <c r="C285" s="396"/>
      <c r="D285" s="10" t="s">
        <v>413</v>
      </c>
      <c r="E285" s="383">
        <v>0</v>
      </c>
      <c r="F285" s="380">
        <f>ROUNDUP(E285/$C$277*100,2)</f>
        <v>0</v>
      </c>
    </row>
    <row r="286" spans="1:6" ht="15" customHeight="1">
      <c r="A286" s="439"/>
      <c r="B286" s="440"/>
      <c r="C286" s="396"/>
      <c r="D286" s="21" t="s">
        <v>414</v>
      </c>
      <c r="E286" s="383"/>
      <c r="F286" s="381" t="e">
        <f>D286/C286*100</f>
        <v>#VALUE!</v>
      </c>
    </row>
    <row r="287" spans="1:6" ht="15" customHeight="1">
      <c r="A287" s="120"/>
      <c r="B287" s="112"/>
      <c r="C287" s="396"/>
      <c r="D287" s="153" t="s">
        <v>440</v>
      </c>
      <c r="E287" s="383">
        <v>8</v>
      </c>
      <c r="F287" s="381">
        <f>ROUNDUP(E287/$C$277*100,2)</f>
        <v>0.01</v>
      </c>
    </row>
    <row r="288" spans="1:6" ht="15" customHeight="1">
      <c r="A288" s="120"/>
      <c r="B288" s="112"/>
      <c r="C288" s="396"/>
      <c r="D288" s="21" t="s">
        <v>439</v>
      </c>
      <c r="E288" s="383"/>
      <c r="F288" s="381" t="e">
        <f>D288/C288*100</f>
        <v>#VALUE!</v>
      </c>
    </row>
    <row r="289" spans="1:6">
      <c r="A289" s="120"/>
      <c r="B289" s="112"/>
      <c r="C289" s="396"/>
      <c r="D289" s="158" t="s">
        <v>524</v>
      </c>
      <c r="E289" s="382">
        <v>46</v>
      </c>
      <c r="F289" s="380">
        <f>ROUNDUP(E289/$C$277*100,2)</f>
        <v>0.02</v>
      </c>
    </row>
    <row r="290" spans="1:6" ht="21" customHeight="1" thickBot="1">
      <c r="A290" s="121"/>
      <c r="B290" s="113"/>
      <c r="C290" s="397"/>
      <c r="D290" s="115" t="s">
        <v>525</v>
      </c>
      <c r="E290" s="441"/>
      <c r="F290" s="416" t="e">
        <f>D290/C290*100</f>
        <v>#VALUE!</v>
      </c>
    </row>
    <row r="291" spans="1:6" ht="15" customHeight="1">
      <c r="A291" s="418">
        <v>15</v>
      </c>
      <c r="B291" s="421" t="s">
        <v>203</v>
      </c>
      <c r="C291" s="408">
        <v>955994</v>
      </c>
      <c r="D291" s="13" t="s">
        <v>161</v>
      </c>
      <c r="E291" s="417">
        <v>30092</v>
      </c>
      <c r="F291" s="452">
        <f>ROUNDUP(E291/$C$291*100,2)</f>
        <v>3.15</v>
      </c>
    </row>
    <row r="292" spans="1:6" ht="15" customHeight="1">
      <c r="A292" s="419"/>
      <c r="B292" s="422"/>
      <c r="C292" s="409"/>
      <c r="D292" s="16" t="s">
        <v>55</v>
      </c>
      <c r="E292" s="382"/>
      <c r="F292" s="380"/>
    </row>
    <row r="293" spans="1:6" ht="12.75" customHeight="1">
      <c r="A293" s="419"/>
      <c r="B293" s="422"/>
      <c r="C293" s="409"/>
      <c r="D293" s="10" t="s">
        <v>54</v>
      </c>
      <c r="E293" s="383">
        <v>24146</v>
      </c>
      <c r="F293" s="380">
        <f>ROUNDUP(E293/$C$291*100,2)</f>
        <v>2.5299999999999998</v>
      </c>
    </row>
    <row r="294" spans="1:6" ht="12.75" customHeight="1">
      <c r="A294" s="419"/>
      <c r="B294" s="422"/>
      <c r="C294" s="409"/>
      <c r="D294" s="11" t="s">
        <v>53</v>
      </c>
      <c r="E294" s="383"/>
      <c r="F294" s="381" t="e">
        <f>D294/C294*100</f>
        <v>#VALUE!</v>
      </c>
    </row>
    <row r="295" spans="1:6" ht="20.25" customHeight="1">
      <c r="A295" s="419"/>
      <c r="B295" s="422"/>
      <c r="C295" s="409"/>
      <c r="D295" s="10" t="s">
        <v>52</v>
      </c>
      <c r="E295" s="383">
        <v>14009</v>
      </c>
      <c r="F295" s="380">
        <f>ROUNDUP(E295/$C$291*100,2)</f>
        <v>1.47</v>
      </c>
    </row>
    <row r="296" spans="1:6" ht="12.75" customHeight="1">
      <c r="A296" s="419"/>
      <c r="B296" s="422"/>
      <c r="C296" s="409"/>
      <c r="D296" s="11" t="s">
        <v>157</v>
      </c>
      <c r="E296" s="383"/>
      <c r="F296" s="381" t="e">
        <f>D296/C296*100</f>
        <v>#VALUE!</v>
      </c>
    </row>
    <row r="297" spans="1:6" ht="16.5" customHeight="1">
      <c r="A297" s="419"/>
      <c r="B297" s="422"/>
      <c r="C297" s="409"/>
      <c r="D297" s="10" t="s">
        <v>51</v>
      </c>
      <c r="E297" s="383">
        <v>11827</v>
      </c>
      <c r="F297" s="380">
        <f>ROUNDUP(E297/$C$291*100,2)</f>
        <v>1.24</v>
      </c>
    </row>
    <row r="298" spans="1:6" ht="15" customHeight="1">
      <c r="A298" s="419"/>
      <c r="B298" s="422"/>
      <c r="C298" s="409"/>
      <c r="D298" s="11" t="s">
        <v>50</v>
      </c>
      <c r="E298" s="383"/>
      <c r="F298" s="381" t="e">
        <f>D298/C298*100</f>
        <v>#VALUE!</v>
      </c>
    </row>
    <row r="299" spans="1:6" ht="21" customHeight="1">
      <c r="A299" s="419"/>
      <c r="B299" s="422"/>
      <c r="C299" s="409"/>
      <c r="D299" s="10" t="s">
        <v>49</v>
      </c>
      <c r="E299" s="383">
        <v>1644</v>
      </c>
      <c r="F299" s="380">
        <f>ROUNDUP(E299/$C$291*100,2)</f>
        <v>0.18000000000000002</v>
      </c>
    </row>
    <row r="300" spans="1:6" ht="15" customHeight="1">
      <c r="A300" s="419"/>
      <c r="B300" s="422"/>
      <c r="C300" s="409"/>
      <c r="D300" s="11" t="s">
        <v>48</v>
      </c>
      <c r="E300" s="383"/>
      <c r="F300" s="381" t="e">
        <f>D300/C300*100</f>
        <v>#VALUE!</v>
      </c>
    </row>
    <row r="301" spans="1:6" ht="21" customHeight="1">
      <c r="A301" s="419"/>
      <c r="B301" s="422"/>
      <c r="C301" s="409"/>
      <c r="D301" s="10" t="s">
        <v>575</v>
      </c>
      <c r="E301" s="384">
        <v>12451</v>
      </c>
      <c r="F301" s="380">
        <f>ROUNDUP(E301/$C$291*100,2)</f>
        <v>1.31</v>
      </c>
    </row>
    <row r="302" spans="1:6" ht="12.75" customHeight="1">
      <c r="A302" s="419"/>
      <c r="B302" s="422"/>
      <c r="C302" s="409"/>
      <c r="D302" s="11" t="s">
        <v>47</v>
      </c>
      <c r="E302" s="382"/>
      <c r="F302" s="381" t="e">
        <f>D302/C302*100</f>
        <v>#VALUE!</v>
      </c>
    </row>
    <row r="303" spans="1:6" ht="16.5" customHeight="1">
      <c r="A303" s="419"/>
      <c r="B303" s="422"/>
      <c r="C303" s="409"/>
      <c r="D303" s="153" t="s">
        <v>526</v>
      </c>
      <c r="E303" s="383">
        <v>63</v>
      </c>
      <c r="F303" s="380">
        <f>ROUNDUP(E303/$C$291*100,2)</f>
        <v>0.01</v>
      </c>
    </row>
    <row r="304" spans="1:6" ht="25.5">
      <c r="A304" s="419"/>
      <c r="B304" s="422"/>
      <c r="C304" s="409"/>
      <c r="D304" s="11" t="s">
        <v>527</v>
      </c>
      <c r="E304" s="383"/>
      <c r="F304" s="381" t="e">
        <f>D304/C304*100</f>
        <v>#VALUE!</v>
      </c>
    </row>
    <row r="305" spans="1:6" ht="19.5" customHeight="1">
      <c r="A305" s="419"/>
      <c r="B305" s="422"/>
      <c r="C305" s="409"/>
      <c r="D305" s="105" t="s">
        <v>363</v>
      </c>
      <c r="E305" s="383">
        <v>996</v>
      </c>
      <c r="F305" s="381">
        <f>ROUNDUP(E305/$C$291*100,2)</f>
        <v>0.11</v>
      </c>
    </row>
    <row r="306" spans="1:6" ht="12.75" customHeight="1">
      <c r="A306" s="419"/>
      <c r="B306" s="422"/>
      <c r="C306" s="409"/>
      <c r="D306" s="106" t="s">
        <v>364</v>
      </c>
      <c r="E306" s="383"/>
      <c r="F306" s="381" t="e">
        <f>D306/C306*100</f>
        <v>#VALUE!</v>
      </c>
    </row>
    <row r="307" spans="1:6" ht="18" customHeight="1">
      <c r="A307" s="419"/>
      <c r="B307" s="422"/>
      <c r="C307" s="409"/>
      <c r="D307" s="107" t="s">
        <v>451</v>
      </c>
      <c r="E307" s="383">
        <v>83</v>
      </c>
      <c r="F307" s="381">
        <f>ROUNDUP(E307/$C$291*100,2)</f>
        <v>0.01</v>
      </c>
    </row>
    <row r="308" spans="1:6" ht="15" customHeight="1">
      <c r="A308" s="419"/>
      <c r="B308" s="422"/>
      <c r="C308" s="409"/>
      <c r="D308" s="108" t="s">
        <v>528</v>
      </c>
      <c r="E308" s="383"/>
      <c r="F308" s="381" t="e">
        <f>D308/C308*100</f>
        <v>#VALUE!</v>
      </c>
    </row>
    <row r="309" spans="1:6" ht="18.75" customHeight="1">
      <c r="A309" s="419"/>
      <c r="B309" s="422"/>
      <c r="C309" s="409"/>
      <c r="D309" s="104" t="s">
        <v>415</v>
      </c>
      <c r="E309" s="383">
        <v>35</v>
      </c>
      <c r="F309" s="381">
        <f>ROUNDUP(E309/$C$291*100,2)</f>
        <v>0.01</v>
      </c>
    </row>
    <row r="310" spans="1:6" ht="12.75" customHeight="1">
      <c r="A310" s="419"/>
      <c r="B310" s="422"/>
      <c r="C310" s="409"/>
      <c r="D310" s="147" t="s">
        <v>416</v>
      </c>
      <c r="E310" s="384"/>
      <c r="F310" s="413" t="e">
        <f>D310/C310*100</f>
        <v>#VALUE!</v>
      </c>
    </row>
    <row r="311" spans="1:6" ht="17.25" customHeight="1">
      <c r="A311" s="120"/>
      <c r="B311" s="112"/>
      <c r="C311" s="409"/>
      <c r="D311" s="105" t="s">
        <v>529</v>
      </c>
      <c r="E311" s="383">
        <v>18</v>
      </c>
      <c r="F311" s="381">
        <f>ROUNDUP(E311/$C$291*100,2)</f>
        <v>0.01</v>
      </c>
    </row>
    <row r="312" spans="1:6">
      <c r="A312" s="120"/>
      <c r="B312" s="112"/>
      <c r="C312" s="409"/>
      <c r="D312" s="106" t="s">
        <v>530</v>
      </c>
      <c r="E312" s="383"/>
      <c r="F312" s="413" t="e">
        <f>D312/C312*100</f>
        <v>#VALUE!</v>
      </c>
    </row>
    <row r="313" spans="1:6">
      <c r="A313" s="120"/>
      <c r="B313" s="112"/>
      <c r="C313" s="409"/>
      <c r="D313" s="10" t="s">
        <v>531</v>
      </c>
      <c r="E313" s="383">
        <v>264</v>
      </c>
      <c r="F313" s="381">
        <f>ROUNDUP(E313/$C$291*100,2)</f>
        <v>0.03</v>
      </c>
    </row>
    <row r="314" spans="1:6">
      <c r="A314" s="120"/>
      <c r="B314" s="112"/>
      <c r="C314" s="409"/>
      <c r="D314" s="11" t="s">
        <v>532</v>
      </c>
      <c r="E314" s="383"/>
      <c r="F314" s="413" t="e">
        <f>D314/C314*100</f>
        <v>#VALUE!</v>
      </c>
    </row>
    <row r="315" spans="1:6">
      <c r="A315" s="154"/>
      <c r="B315" s="112"/>
      <c r="C315" s="409"/>
      <c r="D315" s="10" t="s">
        <v>533</v>
      </c>
      <c r="E315" s="384">
        <v>9</v>
      </c>
      <c r="F315" s="381">
        <f t="shared" ref="F315" si="5">ROUNDUP(E315/$C$291*100,2)</f>
        <v>0.01</v>
      </c>
    </row>
    <row r="316" spans="1:6">
      <c r="A316" s="154"/>
      <c r="B316" s="112"/>
      <c r="C316" s="409"/>
      <c r="D316" s="11" t="s">
        <v>534</v>
      </c>
      <c r="E316" s="382"/>
      <c r="F316" s="413" t="e">
        <f t="shared" ref="F316" si="6">D316/C316*100</f>
        <v>#VALUE!</v>
      </c>
    </row>
    <row r="317" spans="1:6">
      <c r="A317" s="154"/>
      <c r="B317" s="112"/>
      <c r="C317" s="409"/>
      <c r="D317" s="107" t="s">
        <v>1189</v>
      </c>
      <c r="E317" s="384">
        <v>7</v>
      </c>
      <c r="F317" s="381">
        <f t="shared" ref="F317" si="7">ROUNDUP(E317/$C$291*100,2)</f>
        <v>0.01</v>
      </c>
    </row>
    <row r="318" spans="1:6">
      <c r="A318" s="154"/>
      <c r="B318" s="112"/>
      <c r="C318" s="409"/>
      <c r="D318" s="108" t="s">
        <v>1118</v>
      </c>
      <c r="E318" s="382"/>
      <c r="F318" s="413" t="e">
        <f t="shared" ref="F318" si="8">D318/C318*100</f>
        <v>#VALUE!</v>
      </c>
    </row>
    <row r="319" spans="1:6" ht="15" customHeight="1">
      <c r="A319" s="154"/>
      <c r="B319" s="112"/>
      <c r="C319" s="409"/>
      <c r="D319" s="146" t="s">
        <v>1190</v>
      </c>
      <c r="E319" s="383">
        <v>7</v>
      </c>
      <c r="F319" s="381">
        <f>ROUNDUP(E319/$C$291*100,2)</f>
        <v>0.01</v>
      </c>
    </row>
    <row r="320" spans="1:6" ht="15" customHeight="1" thickBot="1">
      <c r="A320" s="121"/>
      <c r="B320" s="113"/>
      <c r="C320" s="410"/>
      <c r="D320" s="280" t="s">
        <v>1120</v>
      </c>
      <c r="E320" s="441"/>
      <c r="F320" s="416" t="e">
        <f>D320/C320*100</f>
        <v>#VALUE!</v>
      </c>
    </row>
    <row r="321" spans="1:6" ht="15" customHeight="1">
      <c r="A321" s="122"/>
      <c r="B321" s="24"/>
      <c r="C321" s="119"/>
      <c r="D321" s="136"/>
      <c r="E321" s="155"/>
    </row>
    <row r="322" spans="1:6" ht="33.75" customHeight="1">
      <c r="A322" s="317" t="s">
        <v>1102</v>
      </c>
      <c r="B322" s="313"/>
      <c r="C322" s="314"/>
      <c r="D322" s="379" t="s">
        <v>1103</v>
      </c>
      <c r="E322" s="379"/>
      <c r="F322" s="379"/>
    </row>
    <row r="323" spans="1:6" ht="31.5" customHeight="1" thickBot="1">
      <c r="A323" s="385" t="s">
        <v>1107</v>
      </c>
      <c r="B323" s="385"/>
      <c r="C323" s="385"/>
      <c r="D323" s="385"/>
      <c r="E323" s="385"/>
      <c r="F323" s="385"/>
    </row>
    <row r="324" spans="1:6" ht="15.75" customHeight="1">
      <c r="A324" s="386" t="s">
        <v>457</v>
      </c>
      <c r="B324" s="388" t="s">
        <v>177</v>
      </c>
      <c r="C324" s="390" t="s">
        <v>456</v>
      </c>
      <c r="D324" s="388" t="s">
        <v>179</v>
      </c>
      <c r="E324" s="393" t="s">
        <v>454</v>
      </c>
      <c r="F324" s="394"/>
    </row>
    <row r="325" spans="1:6" ht="31.5" thickBot="1">
      <c r="A325" s="387"/>
      <c r="B325" s="389"/>
      <c r="C325" s="391"/>
      <c r="D325" s="392"/>
      <c r="E325" s="315" t="s">
        <v>455</v>
      </c>
      <c r="F325" s="316" t="s">
        <v>46</v>
      </c>
    </row>
    <row r="326" spans="1:6" ht="12.75">
      <c r="A326" s="398">
        <v>16</v>
      </c>
      <c r="B326" s="401" t="s">
        <v>204</v>
      </c>
      <c r="C326" s="436">
        <v>232799</v>
      </c>
      <c r="D326" s="13" t="s">
        <v>45</v>
      </c>
      <c r="E326" s="404">
        <v>5795</v>
      </c>
      <c r="F326" s="405">
        <f>ROUNDUP(E326/$C$326*100,2)</f>
        <v>2.4899999999999998</v>
      </c>
    </row>
    <row r="327" spans="1:6" ht="12.75">
      <c r="A327" s="399"/>
      <c r="B327" s="402"/>
      <c r="C327" s="437"/>
      <c r="D327" s="16" t="s">
        <v>44</v>
      </c>
      <c r="E327" s="383"/>
      <c r="F327" s="381" t="e">
        <f>D327/C327*100</f>
        <v>#VALUE!</v>
      </c>
    </row>
    <row r="328" spans="1:6" ht="12.75">
      <c r="A328" s="399"/>
      <c r="B328" s="402"/>
      <c r="C328" s="437"/>
      <c r="D328" s="15" t="s">
        <v>43</v>
      </c>
      <c r="E328" s="383">
        <v>5488</v>
      </c>
      <c r="F328" s="380">
        <f>ROUNDUP(E328/$C$326*100,2)</f>
        <v>2.36</v>
      </c>
    </row>
    <row r="329" spans="1:6" ht="11.25" customHeight="1">
      <c r="A329" s="399"/>
      <c r="B329" s="402"/>
      <c r="C329" s="437"/>
      <c r="D329" s="12" t="s">
        <v>42</v>
      </c>
      <c r="E329" s="383"/>
      <c r="F329" s="381" t="e">
        <f>D329/C329*100</f>
        <v>#VALUE!</v>
      </c>
    </row>
    <row r="330" spans="1:6" ht="12.75">
      <c r="A330" s="399"/>
      <c r="B330" s="402"/>
      <c r="C330" s="437"/>
      <c r="D330" s="17" t="s">
        <v>41</v>
      </c>
      <c r="E330" s="383">
        <v>7092</v>
      </c>
      <c r="F330" s="380">
        <f>ROUNDUP(E330/$C$326*100,2)</f>
        <v>3.05</v>
      </c>
    </row>
    <row r="331" spans="1:6" ht="12.75">
      <c r="A331" s="399"/>
      <c r="B331" s="402"/>
      <c r="C331" s="437"/>
      <c r="D331" s="16" t="s">
        <v>40</v>
      </c>
      <c r="E331" s="383"/>
      <c r="F331" s="381" t="e">
        <f>D331/C331*100</f>
        <v>#VALUE!</v>
      </c>
    </row>
    <row r="332" spans="1:6" ht="12.75">
      <c r="A332" s="399"/>
      <c r="B332" s="402"/>
      <c r="C332" s="437"/>
      <c r="D332" s="17" t="s">
        <v>39</v>
      </c>
      <c r="E332" s="383">
        <v>383</v>
      </c>
      <c r="F332" s="380">
        <f>ROUNDUP(E332/$C$326*100,2)</f>
        <v>0.17</v>
      </c>
    </row>
    <row r="333" spans="1:6" ht="12.75">
      <c r="A333" s="399"/>
      <c r="B333" s="402"/>
      <c r="C333" s="437"/>
      <c r="D333" s="16" t="s">
        <v>565</v>
      </c>
      <c r="E333" s="383"/>
      <c r="F333" s="381" t="e">
        <f>D333/C333*100</f>
        <v>#VALUE!</v>
      </c>
    </row>
    <row r="334" spans="1:6" ht="12.75">
      <c r="A334" s="399"/>
      <c r="B334" s="402"/>
      <c r="C334" s="437"/>
      <c r="D334" s="17" t="s">
        <v>38</v>
      </c>
      <c r="E334" s="383">
        <v>736</v>
      </c>
      <c r="F334" s="380">
        <f>ROUNDUP(E334/$C$326*100,2)</f>
        <v>0.32</v>
      </c>
    </row>
    <row r="335" spans="1:6" ht="12.75">
      <c r="A335" s="399"/>
      <c r="B335" s="402"/>
      <c r="C335" s="437"/>
      <c r="D335" s="16" t="s">
        <v>37</v>
      </c>
      <c r="E335" s="383"/>
      <c r="F335" s="381" t="e">
        <f>D335/C335*100</f>
        <v>#VALUE!</v>
      </c>
    </row>
    <row r="336" spans="1:6" ht="12.75">
      <c r="A336" s="399"/>
      <c r="B336" s="402"/>
      <c r="C336" s="437"/>
      <c r="D336" s="15" t="s">
        <v>1122</v>
      </c>
      <c r="E336" s="382">
        <v>7</v>
      </c>
      <c r="F336" s="380">
        <f>ROUNDUP(E336/$C$326*100,2)</f>
        <v>0.01</v>
      </c>
    </row>
    <row r="337" spans="1:6" ht="13.5" thickBot="1">
      <c r="A337" s="400"/>
      <c r="B337" s="403"/>
      <c r="C337" s="438"/>
      <c r="D337" s="18" t="s">
        <v>1123</v>
      </c>
      <c r="E337" s="441"/>
      <c r="F337" s="416" t="e">
        <f>D337/C337*100</f>
        <v>#VALUE!</v>
      </c>
    </row>
    <row r="338" spans="1:6" ht="15.95" customHeight="1">
      <c r="A338" s="407">
        <v>17</v>
      </c>
      <c r="B338" s="406" t="s">
        <v>205</v>
      </c>
      <c r="C338" s="396">
        <v>708965</v>
      </c>
      <c r="D338" s="15" t="s">
        <v>535</v>
      </c>
      <c r="E338" s="382">
        <v>46850</v>
      </c>
      <c r="F338" s="380">
        <f>ROUNDUP(E338/$C$338*100,2)</f>
        <v>6.6099999999999994</v>
      </c>
    </row>
    <row r="339" spans="1:6" ht="12.75">
      <c r="A339" s="399"/>
      <c r="B339" s="402"/>
      <c r="C339" s="396"/>
      <c r="D339" s="12" t="s">
        <v>36</v>
      </c>
      <c r="E339" s="383"/>
      <c r="F339" s="381" t="e">
        <f>D339/C339*100</f>
        <v>#VALUE!</v>
      </c>
    </row>
    <row r="340" spans="1:6" ht="12.75">
      <c r="A340" s="399"/>
      <c r="B340" s="402"/>
      <c r="C340" s="396"/>
      <c r="D340" s="17" t="s">
        <v>35</v>
      </c>
      <c r="E340" s="383">
        <v>2766</v>
      </c>
      <c r="F340" s="380">
        <f>ROUNDUP(E340/$C$338*100,2)</f>
        <v>0.4</v>
      </c>
    </row>
    <row r="341" spans="1:6" ht="15.95" customHeight="1">
      <c r="A341" s="399"/>
      <c r="B341" s="402"/>
      <c r="C341" s="396"/>
      <c r="D341" s="16" t="s">
        <v>34</v>
      </c>
      <c r="E341" s="383"/>
      <c r="F341" s="381" t="e">
        <f>D341/C341*100</f>
        <v>#VALUE!</v>
      </c>
    </row>
    <row r="342" spans="1:6" ht="12.75">
      <c r="A342" s="399"/>
      <c r="B342" s="402"/>
      <c r="C342" s="396"/>
      <c r="D342" s="17" t="s">
        <v>33</v>
      </c>
      <c r="E342" s="383">
        <v>302</v>
      </c>
      <c r="F342" s="380">
        <f>ROUNDUP(E342/$C$338*100,2)</f>
        <v>0.05</v>
      </c>
    </row>
    <row r="343" spans="1:6" ht="12.75">
      <c r="A343" s="399"/>
      <c r="B343" s="402"/>
      <c r="C343" s="396"/>
      <c r="D343" s="16" t="s">
        <v>32</v>
      </c>
      <c r="E343" s="383"/>
      <c r="F343" s="381" t="e">
        <f>D343/C343*100</f>
        <v>#VALUE!</v>
      </c>
    </row>
    <row r="344" spans="1:6" ht="12.75">
      <c r="A344" s="399"/>
      <c r="B344" s="402"/>
      <c r="C344" s="396"/>
      <c r="D344" s="17" t="s">
        <v>158</v>
      </c>
      <c r="E344" s="383">
        <v>199587</v>
      </c>
      <c r="F344" s="380">
        <f>ROUNDUP(E344/$C$338*100,2)</f>
        <v>28.16</v>
      </c>
    </row>
    <row r="345" spans="1:6" ht="12.75">
      <c r="A345" s="399"/>
      <c r="B345" s="402"/>
      <c r="C345" s="396"/>
      <c r="D345" s="16" t="s">
        <v>206</v>
      </c>
      <c r="E345" s="383"/>
      <c r="F345" s="381" t="e">
        <f>D345/C345*100</f>
        <v>#VALUE!</v>
      </c>
    </row>
    <row r="346" spans="1:6" ht="12.75">
      <c r="A346" s="399"/>
      <c r="B346" s="402"/>
      <c r="C346" s="396"/>
      <c r="D346" s="220" t="s">
        <v>207</v>
      </c>
      <c r="E346" s="383">
        <v>2</v>
      </c>
      <c r="F346" s="381">
        <f>ROUNDUP(E346/$C$338*100,2)</f>
        <v>0.01</v>
      </c>
    </row>
    <row r="347" spans="1:6" ht="12.75">
      <c r="A347" s="399"/>
      <c r="B347" s="402"/>
      <c r="C347" s="396"/>
      <c r="D347" s="16" t="s">
        <v>208</v>
      </c>
      <c r="E347" s="383"/>
      <c r="F347" s="381" t="e">
        <f>D347/C373*100</f>
        <v>#VALUE!</v>
      </c>
    </row>
    <row r="348" spans="1:6" ht="12.75">
      <c r="A348" s="399"/>
      <c r="B348" s="402"/>
      <c r="C348" s="396"/>
      <c r="D348" s="17" t="s">
        <v>1066</v>
      </c>
      <c r="E348" s="383">
        <v>234</v>
      </c>
      <c r="F348" s="381">
        <f>ROUNDUP(E348/$C$338*100,2)</f>
        <v>0.04</v>
      </c>
    </row>
    <row r="349" spans="1:6" ht="12.75">
      <c r="A349" s="399"/>
      <c r="B349" s="402"/>
      <c r="C349" s="396"/>
      <c r="D349" s="16" t="s">
        <v>1067</v>
      </c>
      <c r="E349" s="383"/>
      <c r="F349" s="381" t="e">
        <f>D349/C349*100</f>
        <v>#VALUE!</v>
      </c>
    </row>
    <row r="350" spans="1:6" ht="12.75">
      <c r="A350" s="399"/>
      <c r="B350" s="402"/>
      <c r="C350" s="396"/>
      <c r="D350" s="220" t="s">
        <v>417</v>
      </c>
      <c r="E350" s="383">
        <v>4</v>
      </c>
      <c r="F350" s="381">
        <f>ROUNDUP(E350/$C$338*100,2)</f>
        <v>0.01</v>
      </c>
    </row>
    <row r="351" spans="1:6" ht="15.95" customHeight="1">
      <c r="A351" s="399"/>
      <c r="B351" s="402"/>
      <c r="C351" s="396"/>
      <c r="D351" s="16" t="s">
        <v>418</v>
      </c>
      <c r="E351" s="383"/>
      <c r="F351" s="381" t="e">
        <f>D351/C351*100</f>
        <v>#VALUE!</v>
      </c>
    </row>
    <row r="352" spans="1:6" ht="12.75">
      <c r="A352" s="399"/>
      <c r="B352" s="402"/>
      <c r="C352" s="396"/>
      <c r="D352" s="15" t="s">
        <v>351</v>
      </c>
      <c r="E352" s="383">
        <v>145</v>
      </c>
      <c r="F352" s="381">
        <f>ROUNDUP(E352/$C$338*100,2)</f>
        <v>0.03</v>
      </c>
    </row>
    <row r="353" spans="1:6" ht="12.75">
      <c r="A353" s="399"/>
      <c r="B353" s="402"/>
      <c r="C353" s="396"/>
      <c r="D353" s="16" t="s">
        <v>381</v>
      </c>
      <c r="E353" s="383"/>
      <c r="F353" s="381" t="e">
        <f>D353/C353*100</f>
        <v>#VALUE!</v>
      </c>
    </row>
    <row r="354" spans="1:6" ht="15.95" customHeight="1">
      <c r="A354" s="399"/>
      <c r="B354" s="402"/>
      <c r="C354" s="396"/>
      <c r="D354" s="159" t="s">
        <v>419</v>
      </c>
      <c r="E354" s="382">
        <v>362</v>
      </c>
      <c r="F354" s="380">
        <f>ROUNDUP(E354/$C$338*100,2)</f>
        <v>6.0000000000000005E-2</v>
      </c>
    </row>
    <row r="355" spans="1:6" ht="12.75">
      <c r="A355" s="399"/>
      <c r="B355" s="402"/>
      <c r="C355" s="396"/>
      <c r="D355" s="16" t="s">
        <v>564</v>
      </c>
      <c r="E355" s="383"/>
      <c r="F355" s="381" t="e">
        <f>D355/C355*100</f>
        <v>#VALUE!</v>
      </c>
    </row>
    <row r="356" spans="1:6" ht="12.75">
      <c r="A356" s="399"/>
      <c r="B356" s="402"/>
      <c r="C356" s="396"/>
      <c r="D356" s="159" t="s">
        <v>1191</v>
      </c>
      <c r="E356" s="383">
        <v>598</v>
      </c>
      <c r="F356" s="381">
        <f>ROUNDUP(E356/$C$338*100,2)</f>
        <v>0.09</v>
      </c>
    </row>
    <row r="357" spans="1:6" ht="12.75">
      <c r="A357" s="399"/>
      <c r="B357" s="402"/>
      <c r="C357" s="396"/>
      <c r="D357" s="16" t="s">
        <v>421</v>
      </c>
      <c r="E357" s="383"/>
      <c r="F357" s="381" t="e">
        <f>D357/C357*100</f>
        <v>#VALUE!</v>
      </c>
    </row>
    <row r="358" spans="1:6" ht="12.75">
      <c r="A358" s="399"/>
      <c r="B358" s="402"/>
      <c r="C358" s="396"/>
      <c r="D358" s="220" t="s">
        <v>422</v>
      </c>
      <c r="E358" s="383">
        <v>13</v>
      </c>
      <c r="F358" s="381">
        <f>ROUNDUP(E358/$C$338*100,2)</f>
        <v>0.01</v>
      </c>
    </row>
    <row r="359" spans="1:6" ht="12.75">
      <c r="A359" s="399"/>
      <c r="B359" s="402"/>
      <c r="C359" s="396"/>
      <c r="D359" s="16" t="s">
        <v>423</v>
      </c>
      <c r="E359" s="383"/>
      <c r="F359" s="381" t="e">
        <f>D359/C359*100</f>
        <v>#VALUE!</v>
      </c>
    </row>
    <row r="360" spans="1:6" ht="12.75">
      <c r="A360" s="399"/>
      <c r="B360" s="402"/>
      <c r="C360" s="396"/>
      <c r="D360" s="15" t="s">
        <v>536</v>
      </c>
      <c r="E360" s="382">
        <v>8</v>
      </c>
      <c r="F360" s="380">
        <f>ROUNDUP(E360/$C$338*100,2)</f>
        <v>0.01</v>
      </c>
    </row>
    <row r="361" spans="1:6" ht="12.75">
      <c r="A361" s="399"/>
      <c r="B361" s="402"/>
      <c r="C361" s="396"/>
      <c r="D361" s="12" t="s">
        <v>537</v>
      </c>
      <c r="E361" s="383"/>
      <c r="F361" s="381" t="e">
        <f>D361/C361*100</f>
        <v>#VALUE!</v>
      </c>
    </row>
    <row r="362" spans="1:6" s="152" customFormat="1" ht="18">
      <c r="A362" s="399"/>
      <c r="B362" s="402"/>
      <c r="C362" s="444"/>
      <c r="D362" s="220" t="s">
        <v>538</v>
      </c>
      <c r="E362" s="445">
        <v>51</v>
      </c>
      <c r="F362" s="381">
        <f>ROUNDUP(E362/$C$338*100,2)</f>
        <v>0.01</v>
      </c>
    </row>
    <row r="363" spans="1:6" ht="12.75">
      <c r="A363" s="399"/>
      <c r="B363" s="402"/>
      <c r="C363" s="444"/>
      <c r="D363" s="160" t="s">
        <v>539</v>
      </c>
      <c r="E363" s="445"/>
      <c r="F363" s="381" t="e">
        <f>D363/C363*100</f>
        <v>#VALUE!</v>
      </c>
    </row>
    <row r="364" spans="1:6" ht="12.75">
      <c r="A364" s="399"/>
      <c r="B364" s="402"/>
      <c r="C364" s="396"/>
      <c r="D364" s="282" t="s">
        <v>540</v>
      </c>
      <c r="E364" s="384">
        <v>542</v>
      </c>
      <c r="F364" s="381">
        <f t="shared" ref="F364" si="9">ROUNDUP(E364/$C$338*100,2)</f>
        <v>0.08</v>
      </c>
    </row>
    <row r="365" spans="1:6" ht="12.75">
      <c r="A365" s="399"/>
      <c r="B365" s="402"/>
      <c r="C365" s="396"/>
      <c r="D365" s="160" t="s">
        <v>541</v>
      </c>
      <c r="E365" s="382"/>
      <c r="F365" s="381" t="e">
        <f t="shared" ref="F365" si="10">D365/C365*100</f>
        <v>#VALUE!</v>
      </c>
    </row>
    <row r="366" spans="1:6" ht="12.75">
      <c r="A366" s="399"/>
      <c r="B366" s="402"/>
      <c r="C366" s="396"/>
      <c r="D366" s="283" t="s">
        <v>1010</v>
      </c>
      <c r="E366" s="384">
        <v>77</v>
      </c>
      <c r="F366" s="381">
        <f t="shared" ref="F366" si="11">ROUNDUP(E366/$C$338*100,2)</f>
        <v>0.02</v>
      </c>
    </row>
    <row r="367" spans="1:6" ht="12.75">
      <c r="A367" s="399"/>
      <c r="B367" s="402"/>
      <c r="C367" s="396"/>
      <c r="D367" s="160" t="s">
        <v>1012</v>
      </c>
      <c r="E367" s="382"/>
      <c r="F367" s="381" t="e">
        <f t="shared" ref="F367" si="12">D367/C367*100</f>
        <v>#VALUE!</v>
      </c>
    </row>
    <row r="368" spans="1:6" ht="12.75">
      <c r="A368" s="399"/>
      <c r="B368" s="402"/>
      <c r="C368" s="396"/>
      <c r="D368" s="283" t="s">
        <v>1124</v>
      </c>
      <c r="E368" s="384">
        <v>59</v>
      </c>
      <c r="F368" s="381">
        <f t="shared" ref="F368" si="13">ROUNDUP(E368/$C$338*100,2)</f>
        <v>0.01</v>
      </c>
    </row>
    <row r="369" spans="1:6" ht="12.75">
      <c r="A369" s="399"/>
      <c r="B369" s="402"/>
      <c r="C369" s="396"/>
      <c r="D369" s="160" t="s">
        <v>1129</v>
      </c>
      <c r="E369" s="382"/>
      <c r="F369" s="381" t="e">
        <f t="shared" ref="F369" si="14">D369/C369*100</f>
        <v>#VALUE!</v>
      </c>
    </row>
    <row r="370" spans="1:6" ht="12.75">
      <c r="A370" s="399"/>
      <c r="B370" s="402"/>
      <c r="C370" s="396"/>
      <c r="D370" s="282" t="s">
        <v>1125</v>
      </c>
      <c r="E370" s="384">
        <v>52</v>
      </c>
      <c r="F370" s="381">
        <f t="shared" ref="F370" si="15">ROUNDUP(E370/$C$338*100,2)</f>
        <v>0.01</v>
      </c>
    </row>
    <row r="371" spans="1:6" ht="12.75">
      <c r="A371" s="399"/>
      <c r="B371" s="402"/>
      <c r="C371" s="396"/>
      <c r="D371" s="281" t="s">
        <v>1128</v>
      </c>
      <c r="E371" s="382"/>
      <c r="F371" s="381" t="e">
        <f t="shared" ref="F371" si="16">D371/C371*100</f>
        <v>#VALUE!</v>
      </c>
    </row>
    <row r="372" spans="1:6" ht="12.75">
      <c r="A372" s="399"/>
      <c r="B372" s="402"/>
      <c r="C372" s="396"/>
      <c r="D372" s="17" t="s">
        <v>1126</v>
      </c>
      <c r="E372" s="383">
        <v>82</v>
      </c>
      <c r="F372" s="381">
        <f>ROUNDUP(E372/$C$338*100,2)</f>
        <v>0.02</v>
      </c>
    </row>
    <row r="373" spans="1:6" ht="13.5" thickBot="1">
      <c r="A373" s="400"/>
      <c r="B373" s="403"/>
      <c r="C373" s="397"/>
      <c r="D373" s="18" t="s">
        <v>1127</v>
      </c>
      <c r="E373" s="441"/>
      <c r="F373" s="416" t="e">
        <f>D373/C373*100</f>
        <v>#VALUE!</v>
      </c>
    </row>
    <row r="374" spans="1:6" ht="12.75">
      <c r="A374" s="398">
        <v>18</v>
      </c>
      <c r="B374" s="401" t="s">
        <v>209</v>
      </c>
      <c r="C374" s="395">
        <v>1050458</v>
      </c>
      <c r="D374" s="13" t="s">
        <v>31</v>
      </c>
      <c r="E374" s="404">
        <v>43980</v>
      </c>
      <c r="F374" s="405">
        <f>ROUNDUP(E374/$C$374*100,2)</f>
        <v>4.1899999999999995</v>
      </c>
    </row>
    <row r="375" spans="1:6" ht="12.75">
      <c r="A375" s="399"/>
      <c r="B375" s="402"/>
      <c r="C375" s="396"/>
      <c r="D375" s="16" t="s">
        <v>210</v>
      </c>
      <c r="E375" s="383"/>
      <c r="F375" s="381" t="e">
        <f>D375/C375*100</f>
        <v>#VALUE!</v>
      </c>
    </row>
    <row r="376" spans="1:6" ht="12.75">
      <c r="A376" s="399"/>
      <c r="B376" s="402"/>
      <c r="C376" s="396"/>
      <c r="D376" s="15" t="s">
        <v>30</v>
      </c>
      <c r="E376" s="383">
        <v>5391</v>
      </c>
      <c r="F376" s="380">
        <f>ROUNDUP(E376/$C$374*100,2)</f>
        <v>0.52</v>
      </c>
    </row>
    <row r="377" spans="1:6" ht="15" customHeight="1">
      <c r="A377" s="399"/>
      <c r="B377" s="402"/>
      <c r="C377" s="396"/>
      <c r="D377" s="12" t="s">
        <v>211</v>
      </c>
      <c r="E377" s="383"/>
      <c r="F377" s="381" t="e">
        <f>D377/C377*100</f>
        <v>#VALUE!</v>
      </c>
    </row>
    <row r="378" spans="1:6" ht="12.75">
      <c r="A378" s="399"/>
      <c r="B378" s="402"/>
      <c r="C378" s="396"/>
      <c r="D378" s="17" t="s">
        <v>29</v>
      </c>
      <c r="E378" s="383">
        <v>2023</v>
      </c>
      <c r="F378" s="380">
        <f>ROUNDUP(E378/$C$374*100,2)</f>
        <v>0.2</v>
      </c>
    </row>
    <row r="379" spans="1:6" ht="12.75">
      <c r="A379" s="399"/>
      <c r="B379" s="402"/>
      <c r="C379" s="396"/>
      <c r="D379" s="16" t="s">
        <v>28</v>
      </c>
      <c r="E379" s="383"/>
      <c r="F379" s="381" t="e">
        <f>D379/C379*100</f>
        <v>#VALUE!</v>
      </c>
    </row>
    <row r="380" spans="1:6" ht="15" customHeight="1">
      <c r="A380" s="399"/>
      <c r="B380" s="402"/>
      <c r="C380" s="396"/>
      <c r="D380" s="17" t="s">
        <v>27</v>
      </c>
      <c r="E380" s="384">
        <v>14</v>
      </c>
      <c r="F380" s="380">
        <f>ROUNDUP(E380/$C$374*100,2)</f>
        <v>0.01</v>
      </c>
    </row>
    <row r="381" spans="1:6" ht="15" customHeight="1">
      <c r="A381" s="399"/>
      <c r="B381" s="402"/>
      <c r="C381" s="396"/>
      <c r="D381" s="16" t="s">
        <v>26</v>
      </c>
      <c r="E381" s="382"/>
      <c r="F381" s="381" t="e">
        <f>D381/C381*100</f>
        <v>#VALUE!</v>
      </c>
    </row>
    <row r="382" spans="1:6" ht="12.75">
      <c r="A382" s="399"/>
      <c r="B382" s="402"/>
      <c r="C382" s="396"/>
      <c r="D382" s="17" t="s">
        <v>25</v>
      </c>
      <c r="E382" s="383">
        <v>1165</v>
      </c>
      <c r="F382" s="381">
        <f>ROUNDUP(E382/$C$374*100,2)</f>
        <v>0.12</v>
      </c>
    </row>
    <row r="383" spans="1:6" ht="15" customHeight="1">
      <c r="A383" s="399"/>
      <c r="B383" s="402"/>
      <c r="C383" s="396"/>
      <c r="D383" s="16" t="s">
        <v>24</v>
      </c>
      <c r="E383" s="383"/>
      <c r="F383" s="381" t="e">
        <f>D383/C383*100</f>
        <v>#VALUE!</v>
      </c>
    </row>
    <row r="384" spans="1:6" ht="12.75">
      <c r="A384" s="399"/>
      <c r="B384" s="402"/>
      <c r="C384" s="396"/>
      <c r="D384" s="15" t="s">
        <v>212</v>
      </c>
      <c r="E384" s="383">
        <v>42</v>
      </c>
      <c r="F384" s="380">
        <f>ROUNDUP(E384/$C$374*100,2)</f>
        <v>0.01</v>
      </c>
    </row>
    <row r="385" spans="1:6" ht="12.75">
      <c r="A385" s="399"/>
      <c r="B385" s="402"/>
      <c r="C385" s="396"/>
      <c r="D385" s="16" t="s">
        <v>213</v>
      </c>
      <c r="E385" s="383"/>
      <c r="F385" s="381" t="e">
        <f>D385/C385*100</f>
        <v>#VALUE!</v>
      </c>
    </row>
    <row r="386" spans="1:6" ht="12.75">
      <c r="A386" s="399"/>
      <c r="B386" s="402"/>
      <c r="C386" s="396"/>
      <c r="D386" s="17" t="s">
        <v>542</v>
      </c>
      <c r="E386" s="383">
        <v>9</v>
      </c>
      <c r="F386" s="380">
        <f>ROUNDUP(E386/$C$374*100,2)</f>
        <v>0.01</v>
      </c>
    </row>
    <row r="387" spans="1:6" ht="15" customHeight="1">
      <c r="A387" s="399"/>
      <c r="B387" s="402"/>
      <c r="C387" s="396"/>
      <c r="D387" s="16" t="s">
        <v>230</v>
      </c>
      <c r="E387" s="383"/>
      <c r="F387" s="381" t="e">
        <f>D387/C387*100</f>
        <v>#VALUE!</v>
      </c>
    </row>
    <row r="388" spans="1:6" ht="12.75">
      <c r="A388" s="399"/>
      <c r="B388" s="402"/>
      <c r="C388" s="396"/>
      <c r="D388" s="17" t="s">
        <v>1130</v>
      </c>
      <c r="E388" s="383">
        <v>27</v>
      </c>
      <c r="F388" s="381">
        <f>ROUNDUP(E388/$C$374*100,2)</f>
        <v>0.01</v>
      </c>
    </row>
    <row r="389" spans="1:6" ht="12.75">
      <c r="A389" s="399"/>
      <c r="B389" s="402"/>
      <c r="C389" s="396"/>
      <c r="D389" s="16" t="s">
        <v>345</v>
      </c>
      <c r="E389" s="383"/>
      <c r="F389" s="381" t="e">
        <f>D389/C395*100</f>
        <v>#VALUE!</v>
      </c>
    </row>
    <row r="390" spans="1:6" ht="12.75">
      <c r="A390" s="399"/>
      <c r="B390" s="402"/>
      <c r="C390" s="396"/>
      <c r="D390" s="15" t="s">
        <v>551</v>
      </c>
      <c r="E390" s="383">
        <v>23</v>
      </c>
      <c r="F390" s="381">
        <f>ROUNDUP(E390/$C$374*100,2)</f>
        <v>0.01</v>
      </c>
    </row>
    <row r="391" spans="1:6" ht="15" customHeight="1">
      <c r="A391" s="399"/>
      <c r="B391" s="402"/>
      <c r="C391" s="396"/>
      <c r="D391" s="16" t="s">
        <v>424</v>
      </c>
      <c r="E391" s="383"/>
      <c r="F391" s="381" t="e">
        <f>D391/#REF!*100</f>
        <v>#VALUE!</v>
      </c>
    </row>
    <row r="392" spans="1:6" ht="12.75">
      <c r="A392" s="399"/>
      <c r="B392" s="402"/>
      <c r="C392" s="396"/>
      <c r="D392" s="15" t="s">
        <v>425</v>
      </c>
      <c r="E392" s="383">
        <v>12</v>
      </c>
      <c r="F392" s="381">
        <f>ROUNDUP(E392/$C$374*100,2)</f>
        <v>0.01</v>
      </c>
    </row>
    <row r="393" spans="1:6" ht="15" customHeight="1">
      <c r="A393" s="399"/>
      <c r="B393" s="402"/>
      <c r="C393" s="396"/>
      <c r="D393" s="12" t="s">
        <v>426</v>
      </c>
      <c r="E393" s="383"/>
      <c r="F393" s="381" t="e">
        <f>D393/#REF!*100</f>
        <v>#VALUE!</v>
      </c>
    </row>
    <row r="394" spans="1:6" ht="12.75">
      <c r="A394" s="399"/>
      <c r="B394" s="402"/>
      <c r="C394" s="396"/>
      <c r="D394" s="17" t="s">
        <v>438</v>
      </c>
      <c r="E394" s="446">
        <v>150</v>
      </c>
      <c r="F394" s="381">
        <f>ROUNDUP(E394/$C$374*100,2)</f>
        <v>0.02</v>
      </c>
    </row>
    <row r="395" spans="1:6" ht="15" customHeight="1">
      <c r="A395" s="399"/>
      <c r="B395" s="402"/>
      <c r="C395" s="396"/>
      <c r="D395" s="16" t="s">
        <v>437</v>
      </c>
      <c r="E395" s="446"/>
      <c r="F395" s="381" t="e">
        <f>D395/#REF!*100</f>
        <v>#VALUE!</v>
      </c>
    </row>
    <row r="396" spans="1:6" ht="12.75">
      <c r="A396" s="399"/>
      <c r="B396" s="402"/>
      <c r="C396" s="396"/>
      <c r="D396" s="15" t="s">
        <v>452</v>
      </c>
      <c r="E396" s="383">
        <v>25</v>
      </c>
      <c r="F396" s="380">
        <f>ROUNDUP(E396/$C$374*100,2)</f>
        <v>0.01</v>
      </c>
    </row>
    <row r="397" spans="1:6" ht="15" customHeight="1">
      <c r="A397" s="399"/>
      <c r="B397" s="402"/>
      <c r="C397" s="396"/>
      <c r="D397" s="16" t="s">
        <v>543</v>
      </c>
      <c r="E397" s="383"/>
      <c r="F397" s="381" t="e">
        <f>D397/C397*100</f>
        <v>#VALUE!</v>
      </c>
    </row>
    <row r="398" spans="1:6" ht="15" customHeight="1">
      <c r="A398" s="399"/>
      <c r="B398" s="402"/>
      <c r="C398" s="396"/>
      <c r="D398" s="17" t="s">
        <v>453</v>
      </c>
      <c r="E398" s="383">
        <v>66</v>
      </c>
      <c r="F398" s="380">
        <f>ROUNDUP(E398/$C$374*100,2)</f>
        <v>0.01</v>
      </c>
    </row>
    <row r="399" spans="1:6" ht="15" customHeight="1">
      <c r="A399" s="399"/>
      <c r="B399" s="402"/>
      <c r="C399" s="396"/>
      <c r="D399" s="16" t="s">
        <v>544</v>
      </c>
      <c r="E399" s="383"/>
      <c r="F399" s="381" t="e">
        <f>D399/C399*100</f>
        <v>#VALUE!</v>
      </c>
    </row>
    <row r="400" spans="1:6" ht="12.75">
      <c r="A400" s="399"/>
      <c r="B400" s="402"/>
      <c r="C400" s="396"/>
      <c r="D400" s="17" t="s">
        <v>545</v>
      </c>
      <c r="E400" s="383">
        <v>19</v>
      </c>
      <c r="F400" s="381">
        <f>ROUNDUP(E400/$C$374*100,2)</f>
        <v>0.01</v>
      </c>
    </row>
    <row r="401" spans="1:6" ht="13.5" customHeight="1">
      <c r="A401" s="399"/>
      <c r="B401" s="402"/>
      <c r="C401" s="396"/>
      <c r="D401" s="16" t="s">
        <v>566</v>
      </c>
      <c r="E401" s="383"/>
      <c r="F401" s="381" t="e">
        <f>D401/C409*100</f>
        <v>#VALUE!</v>
      </c>
    </row>
    <row r="402" spans="1:6" ht="13.5" customHeight="1">
      <c r="A402" s="399"/>
      <c r="B402" s="402"/>
      <c r="C402" s="396"/>
      <c r="D402" s="15" t="s">
        <v>546</v>
      </c>
      <c r="E402" s="383">
        <v>38</v>
      </c>
      <c r="F402" s="381">
        <f>ROUNDUP(E402/$C$374*100,2)</f>
        <v>0.01</v>
      </c>
    </row>
    <row r="403" spans="1:6" ht="12.75">
      <c r="A403" s="399"/>
      <c r="B403" s="402"/>
      <c r="C403" s="396"/>
      <c r="D403" s="16" t="s">
        <v>544</v>
      </c>
      <c r="E403" s="383"/>
      <c r="F403" s="381" t="e">
        <f>D403/#REF!*100</f>
        <v>#VALUE!</v>
      </c>
    </row>
    <row r="404" spans="1:6" ht="12.75">
      <c r="A404" s="399"/>
      <c r="B404" s="402"/>
      <c r="C404" s="396"/>
      <c r="D404" s="17" t="s">
        <v>547</v>
      </c>
      <c r="E404" s="383">
        <v>5</v>
      </c>
      <c r="F404" s="381">
        <f>ROUNDUP(E404/$C$374*100,2)</f>
        <v>0.01</v>
      </c>
    </row>
    <row r="405" spans="1:6" ht="12.75">
      <c r="A405" s="399"/>
      <c r="B405" s="402"/>
      <c r="C405" s="396"/>
      <c r="D405" s="16" t="s">
        <v>548</v>
      </c>
      <c r="E405" s="383"/>
      <c r="F405" s="381" t="e">
        <f>D405/#REF!*100</f>
        <v>#VALUE!</v>
      </c>
    </row>
    <row r="406" spans="1:6" ht="12.75">
      <c r="A406" s="399"/>
      <c r="B406" s="402"/>
      <c r="C406" s="396"/>
      <c r="D406" s="15" t="s">
        <v>549</v>
      </c>
      <c r="E406" s="383">
        <v>123</v>
      </c>
      <c r="F406" s="381">
        <f>ROUNDUP(E406/$C$374*100,2)</f>
        <v>0.02</v>
      </c>
    </row>
    <row r="407" spans="1:6" ht="12.75">
      <c r="A407" s="399"/>
      <c r="B407" s="402"/>
      <c r="C407" s="396"/>
      <c r="D407" s="12" t="s">
        <v>550</v>
      </c>
      <c r="E407" s="383"/>
      <c r="F407" s="381" t="e">
        <f>D407/#REF!*100</f>
        <v>#VALUE!</v>
      </c>
    </row>
    <row r="408" spans="1:6" ht="12.75">
      <c r="A408" s="399"/>
      <c r="B408" s="402"/>
      <c r="C408" s="396"/>
      <c r="D408" s="17" t="s">
        <v>1192</v>
      </c>
      <c r="E408" s="446">
        <v>8</v>
      </c>
      <c r="F408" s="381">
        <f>ROUNDUP(E408/$C$374*100,2)</f>
        <v>0.01</v>
      </c>
    </row>
    <row r="409" spans="1:6" ht="13.5" thickBot="1">
      <c r="A409" s="400"/>
      <c r="B409" s="403"/>
      <c r="C409" s="397"/>
      <c r="D409" s="18" t="s">
        <v>1132</v>
      </c>
      <c r="E409" s="447"/>
      <c r="F409" s="416" t="e">
        <f>D409/#REF!*100</f>
        <v>#VALUE!</v>
      </c>
    </row>
    <row r="410" spans="1:6" s="152" customFormat="1" ht="33" customHeight="1">
      <c r="A410" s="317" t="s">
        <v>1102</v>
      </c>
      <c r="B410" s="313"/>
      <c r="C410" s="314"/>
      <c r="D410" s="379" t="s">
        <v>1103</v>
      </c>
      <c r="E410" s="379"/>
      <c r="F410" s="379"/>
    </row>
    <row r="411" spans="1:6" ht="31.5" customHeight="1" thickBot="1">
      <c r="A411" s="385" t="s">
        <v>1107</v>
      </c>
      <c r="B411" s="385"/>
      <c r="C411" s="385"/>
      <c r="D411" s="385"/>
      <c r="E411" s="385"/>
      <c r="F411" s="385"/>
    </row>
    <row r="412" spans="1:6" ht="15.75" customHeight="1">
      <c r="A412" s="386" t="s">
        <v>457</v>
      </c>
      <c r="B412" s="388" t="s">
        <v>177</v>
      </c>
      <c r="C412" s="390" t="s">
        <v>456</v>
      </c>
      <c r="D412" s="388" t="s">
        <v>179</v>
      </c>
      <c r="E412" s="393" t="s">
        <v>454</v>
      </c>
      <c r="F412" s="394"/>
    </row>
    <row r="413" spans="1:6" ht="31.5" thickBot="1">
      <c r="A413" s="387"/>
      <c r="B413" s="389"/>
      <c r="C413" s="391"/>
      <c r="D413" s="392"/>
      <c r="E413" s="315" t="s">
        <v>455</v>
      </c>
      <c r="F413" s="316" t="s">
        <v>46</v>
      </c>
    </row>
    <row r="414" spans="1:6" ht="15" customHeight="1">
      <c r="A414" s="398">
        <v>19</v>
      </c>
      <c r="B414" s="401" t="s">
        <v>214</v>
      </c>
      <c r="C414" s="395">
        <v>240172</v>
      </c>
      <c r="D414" s="13" t="s">
        <v>23</v>
      </c>
      <c r="E414" s="404">
        <v>25956</v>
      </c>
      <c r="F414" s="405">
        <f>ROUNDUP(E414/$C$414*100,2)</f>
        <v>10.81</v>
      </c>
    </row>
    <row r="415" spans="1:6" ht="12.75" customHeight="1">
      <c r="A415" s="399"/>
      <c r="B415" s="402"/>
      <c r="C415" s="396"/>
      <c r="D415" s="12" t="s">
        <v>159</v>
      </c>
      <c r="E415" s="383"/>
      <c r="F415" s="381" t="e">
        <f>D415/C415*100</f>
        <v>#VALUE!</v>
      </c>
    </row>
    <row r="416" spans="1:6" ht="15" customHeight="1">
      <c r="A416" s="399"/>
      <c r="B416" s="402"/>
      <c r="C416" s="396"/>
      <c r="D416" s="17" t="s">
        <v>22</v>
      </c>
      <c r="E416" s="383">
        <v>559</v>
      </c>
      <c r="F416" s="380">
        <f>ROUNDUP(E416/$C$414*100,2)</f>
        <v>0.24000000000000002</v>
      </c>
    </row>
    <row r="417" spans="1:6" ht="12.75" customHeight="1">
      <c r="A417" s="399"/>
      <c r="B417" s="402"/>
      <c r="C417" s="396"/>
      <c r="D417" s="16" t="s">
        <v>21</v>
      </c>
      <c r="E417" s="383"/>
      <c r="F417" s="381" t="e">
        <f>D417/C417*100</f>
        <v>#VALUE!</v>
      </c>
    </row>
    <row r="418" spans="1:6" ht="12.75" customHeight="1">
      <c r="A418" s="399"/>
      <c r="B418" s="402"/>
      <c r="C418" s="396"/>
      <c r="D418" s="15" t="s">
        <v>20</v>
      </c>
      <c r="E418" s="383">
        <v>22270</v>
      </c>
      <c r="F418" s="380">
        <f>ROUNDUP(E418/$C$414*100,2)</f>
        <v>9.2799999999999994</v>
      </c>
    </row>
    <row r="419" spans="1:6" ht="15" customHeight="1">
      <c r="A419" s="399"/>
      <c r="B419" s="402"/>
      <c r="C419" s="396"/>
      <c r="D419" s="12" t="s">
        <v>160</v>
      </c>
      <c r="E419" s="383"/>
      <c r="F419" s="381" t="e">
        <f>D419/C419*100</f>
        <v>#VALUE!</v>
      </c>
    </row>
    <row r="420" spans="1:6" ht="12.75" customHeight="1">
      <c r="A420" s="399"/>
      <c r="B420" s="402"/>
      <c r="C420" s="396"/>
      <c r="D420" s="10" t="s">
        <v>19</v>
      </c>
      <c r="E420" s="383">
        <v>1875</v>
      </c>
      <c r="F420" s="380">
        <f>ROUNDUP(E420/$C$414*100,2)</f>
        <v>0.79</v>
      </c>
    </row>
    <row r="421" spans="1:6" ht="15" customHeight="1">
      <c r="A421" s="399"/>
      <c r="B421" s="402"/>
      <c r="C421" s="396"/>
      <c r="D421" s="11" t="s">
        <v>18</v>
      </c>
      <c r="E421" s="384"/>
      <c r="F421" s="381" t="e">
        <f>D421/C421*100</f>
        <v>#VALUE!</v>
      </c>
    </row>
    <row r="422" spans="1:6" ht="12.75" customHeight="1">
      <c r="A422" s="399"/>
      <c r="B422" s="402"/>
      <c r="C422" s="396"/>
      <c r="D422" s="10" t="s">
        <v>436</v>
      </c>
      <c r="E422" s="383">
        <v>23</v>
      </c>
      <c r="F422" s="380">
        <f>ROUNDUP(E422/$C$414*100,2)</f>
        <v>0.01</v>
      </c>
    </row>
    <row r="423" spans="1:6" ht="12.75" customHeight="1">
      <c r="A423" s="399"/>
      <c r="B423" s="402"/>
      <c r="C423" s="396"/>
      <c r="D423" s="11" t="s">
        <v>435</v>
      </c>
      <c r="E423" s="384"/>
      <c r="F423" s="381" t="e">
        <f>D423/C423*100</f>
        <v>#VALUE!</v>
      </c>
    </row>
    <row r="424" spans="1:6" ht="12.75" customHeight="1">
      <c r="A424" s="399"/>
      <c r="B424" s="402"/>
      <c r="C424" s="396"/>
      <c r="D424" s="14" t="s">
        <v>215</v>
      </c>
      <c r="E424" s="384">
        <v>53</v>
      </c>
      <c r="F424" s="380">
        <f>ROUNDUP(E424/$C$414*100,2)</f>
        <v>0.03</v>
      </c>
    </row>
    <row r="425" spans="1:6" ht="12.75" customHeight="1">
      <c r="A425" s="399"/>
      <c r="B425" s="402"/>
      <c r="C425" s="396"/>
      <c r="D425" s="9" t="s">
        <v>160</v>
      </c>
      <c r="E425" s="382"/>
      <c r="F425" s="381" t="e">
        <f>D425/C425*100</f>
        <v>#VALUE!</v>
      </c>
    </row>
    <row r="426" spans="1:6" ht="12.75" customHeight="1">
      <c r="A426" s="399"/>
      <c r="B426" s="402"/>
      <c r="C426" s="396"/>
      <c r="D426" s="10" t="s">
        <v>231</v>
      </c>
      <c r="E426" s="383">
        <v>23595</v>
      </c>
      <c r="F426" s="380">
        <f>ROUNDUP(E426/$C$414*100,2)</f>
        <v>9.83</v>
      </c>
    </row>
    <row r="427" spans="1:6" ht="12.75" customHeight="1">
      <c r="A427" s="399"/>
      <c r="B427" s="402"/>
      <c r="C427" s="396"/>
      <c r="D427" s="11" t="s">
        <v>232</v>
      </c>
      <c r="E427" s="384"/>
      <c r="F427" s="381" t="e">
        <f>D427/C427*100</f>
        <v>#VALUE!</v>
      </c>
    </row>
    <row r="428" spans="1:6" ht="15" customHeight="1">
      <c r="A428" s="399"/>
      <c r="B428" s="402"/>
      <c r="C428" s="396"/>
      <c r="D428" s="14" t="s">
        <v>346</v>
      </c>
      <c r="E428" s="384">
        <v>118</v>
      </c>
      <c r="F428" s="380">
        <f>ROUNDUP(E428/$C$414*100,2)</f>
        <v>0.05</v>
      </c>
    </row>
    <row r="429" spans="1:6" ht="12.75" customHeight="1">
      <c r="A429" s="399"/>
      <c r="B429" s="402"/>
      <c r="C429" s="396"/>
      <c r="D429" s="11" t="s">
        <v>347</v>
      </c>
      <c r="E429" s="382"/>
      <c r="F429" s="381" t="e">
        <f>D429/C429*100</f>
        <v>#VALUE!</v>
      </c>
    </row>
    <row r="430" spans="1:6" ht="15" customHeight="1">
      <c r="A430" s="399"/>
      <c r="B430" s="402"/>
      <c r="C430" s="396"/>
      <c r="D430" s="14" t="s">
        <v>576</v>
      </c>
      <c r="E430" s="384">
        <v>6</v>
      </c>
      <c r="F430" s="380">
        <f>ROUNDUP(E430/$C$414*100,2)</f>
        <v>0.01</v>
      </c>
    </row>
    <row r="431" spans="1:6" ht="12.75" customHeight="1">
      <c r="A431" s="399"/>
      <c r="B431" s="402"/>
      <c r="C431" s="396"/>
      <c r="D431" s="9" t="s">
        <v>365</v>
      </c>
      <c r="E431" s="382"/>
      <c r="F431" s="381" t="e">
        <f>D431/C431*100</f>
        <v>#VALUE!</v>
      </c>
    </row>
    <row r="432" spans="1:6" ht="12.75" customHeight="1">
      <c r="A432" s="399"/>
      <c r="B432" s="402"/>
      <c r="C432" s="396"/>
      <c r="D432" s="10" t="s">
        <v>375</v>
      </c>
      <c r="E432" s="383">
        <v>34</v>
      </c>
      <c r="F432" s="381">
        <f>ROUNDUP(E432/$C$414*100,2)</f>
        <v>0.02</v>
      </c>
    </row>
    <row r="433" spans="1:6" ht="12.75" customHeight="1">
      <c r="A433" s="399"/>
      <c r="B433" s="402"/>
      <c r="C433" s="396"/>
      <c r="D433" s="11" t="s">
        <v>366</v>
      </c>
      <c r="E433" s="383"/>
      <c r="F433" s="381" t="e">
        <f>D433/C433*100</f>
        <v>#VALUE!</v>
      </c>
    </row>
    <row r="434" spans="1:6" ht="12.75" customHeight="1">
      <c r="A434" s="399"/>
      <c r="B434" s="402"/>
      <c r="C434" s="396"/>
      <c r="D434" s="14" t="s">
        <v>382</v>
      </c>
      <c r="E434" s="384">
        <v>49</v>
      </c>
      <c r="F434" s="381">
        <f>ROUNDUP(E434/$C$414*100,2)</f>
        <v>0.03</v>
      </c>
    </row>
    <row r="435" spans="1:6" ht="12.75" customHeight="1">
      <c r="A435" s="399"/>
      <c r="B435" s="402"/>
      <c r="C435" s="396"/>
      <c r="D435" s="11" t="s">
        <v>383</v>
      </c>
      <c r="E435" s="382"/>
      <c r="F435" s="381" t="e">
        <f>D435/C435*100</f>
        <v>#VALUE!</v>
      </c>
    </row>
    <row r="436" spans="1:6" ht="12.75" customHeight="1">
      <c r="A436" s="399"/>
      <c r="B436" s="402"/>
      <c r="C436" s="396"/>
      <c r="D436" s="14" t="s">
        <v>384</v>
      </c>
      <c r="E436" s="384">
        <v>6</v>
      </c>
      <c r="F436" s="381">
        <f>ROUNDUP(E436/$C$414*100,2)</f>
        <v>0.01</v>
      </c>
    </row>
    <row r="437" spans="1:6" ht="12.75" customHeight="1">
      <c r="A437" s="399"/>
      <c r="B437" s="402"/>
      <c r="C437" s="396"/>
      <c r="D437" s="9" t="s">
        <v>427</v>
      </c>
      <c r="E437" s="382"/>
      <c r="F437" s="381" t="e">
        <f>D437/C437*100</f>
        <v>#VALUE!</v>
      </c>
    </row>
    <row r="438" spans="1:6" ht="12.75" customHeight="1">
      <c r="A438" s="399"/>
      <c r="B438" s="402"/>
      <c r="C438" s="396"/>
      <c r="D438" s="10" t="s">
        <v>428</v>
      </c>
      <c r="E438" s="383">
        <v>16</v>
      </c>
      <c r="F438" s="381">
        <f>ROUNDUP(E438/$C$414*100,2)</f>
        <v>0.01</v>
      </c>
    </row>
    <row r="439" spans="1:6" ht="12.75" customHeight="1">
      <c r="A439" s="439"/>
      <c r="B439" s="440"/>
      <c r="C439" s="396"/>
      <c r="D439" s="11" t="s">
        <v>429</v>
      </c>
      <c r="E439" s="384"/>
      <c r="F439" s="381" t="e">
        <f>D439/C439*100</f>
        <v>#VALUE!</v>
      </c>
    </row>
    <row r="440" spans="1:6" ht="14.25" customHeight="1">
      <c r="A440" s="120"/>
      <c r="B440" s="112"/>
      <c r="C440" s="396"/>
      <c r="D440" s="10" t="s">
        <v>434</v>
      </c>
      <c r="E440" s="383">
        <v>2</v>
      </c>
      <c r="F440" s="381">
        <f>ROUNDUP(E440/$C$414*100,2)</f>
        <v>0.01</v>
      </c>
    </row>
    <row r="441" spans="1:6">
      <c r="A441" s="120"/>
      <c r="B441" s="112"/>
      <c r="C441" s="396"/>
      <c r="D441" s="11" t="s">
        <v>433</v>
      </c>
      <c r="E441" s="384"/>
      <c r="F441" s="381" t="e">
        <f>D441/C441*100</f>
        <v>#VALUE!</v>
      </c>
    </row>
    <row r="442" spans="1:6">
      <c r="A442" s="120"/>
      <c r="B442" s="112"/>
      <c r="C442" s="396"/>
      <c r="D442" s="10" t="s">
        <v>432</v>
      </c>
      <c r="E442" s="383">
        <v>4</v>
      </c>
      <c r="F442" s="381">
        <f>ROUNDUP(E442/$C$414*100,2)</f>
        <v>0.01</v>
      </c>
    </row>
    <row r="443" spans="1:6" ht="13.5" customHeight="1">
      <c r="A443" s="120"/>
      <c r="B443" s="112"/>
      <c r="C443" s="396"/>
      <c r="D443" s="11" t="s">
        <v>431</v>
      </c>
      <c r="E443" s="384"/>
      <c r="F443" s="381" t="e">
        <f>D443/C443*100</f>
        <v>#VALUE!</v>
      </c>
    </row>
    <row r="444" spans="1:6" ht="13.5" customHeight="1">
      <c r="A444" s="120"/>
      <c r="B444" s="112"/>
      <c r="C444" s="396"/>
      <c r="D444" s="10" t="s">
        <v>552</v>
      </c>
      <c r="E444" s="383">
        <v>3147</v>
      </c>
      <c r="F444" s="381">
        <f t="shared" ref="F444" si="17">ROUNDUP(E444/$C$414*100,2)</f>
        <v>1.32</v>
      </c>
    </row>
    <row r="445" spans="1:6" ht="13.5" customHeight="1">
      <c r="A445" s="120"/>
      <c r="B445" s="112"/>
      <c r="C445" s="396"/>
      <c r="D445" s="11" t="s">
        <v>553</v>
      </c>
      <c r="E445" s="384"/>
      <c r="F445" s="381" t="e">
        <f t="shared" ref="F445" si="18">D445/C445*100</f>
        <v>#VALUE!</v>
      </c>
    </row>
    <row r="446" spans="1:6" ht="13.5" customHeight="1">
      <c r="A446" s="120"/>
      <c r="B446" s="112"/>
      <c r="C446" s="396"/>
      <c r="D446" s="10" t="s">
        <v>1018</v>
      </c>
      <c r="E446" s="383">
        <v>4</v>
      </c>
      <c r="F446" s="381">
        <f t="shared" ref="F446" si="19">ROUNDUP(E446/$C$414*100,2)</f>
        <v>0.01</v>
      </c>
    </row>
    <row r="447" spans="1:6" ht="13.5" customHeight="1">
      <c r="A447" s="120"/>
      <c r="B447" s="112"/>
      <c r="C447" s="396"/>
      <c r="D447" s="11" t="s">
        <v>1019</v>
      </c>
      <c r="E447" s="384"/>
      <c r="F447" s="381" t="e">
        <f t="shared" ref="F447" si="20">D447/C447*100</f>
        <v>#VALUE!</v>
      </c>
    </row>
    <row r="448" spans="1:6">
      <c r="A448" s="120"/>
      <c r="B448" s="112"/>
      <c r="C448" s="396"/>
      <c r="D448" s="14" t="s">
        <v>1133</v>
      </c>
      <c r="E448" s="383">
        <v>14</v>
      </c>
      <c r="F448" s="381">
        <f>ROUNDUP(E448/$C$414*100,2)</f>
        <v>0.01</v>
      </c>
    </row>
    <row r="449" spans="1:6" ht="15.75" thickBot="1">
      <c r="A449" s="121"/>
      <c r="B449" s="113"/>
      <c r="C449" s="397"/>
      <c r="D449" s="164" t="s">
        <v>1134</v>
      </c>
      <c r="E449" s="441"/>
      <c r="F449" s="416" t="e">
        <f>D449/C449*100</f>
        <v>#VALUE!</v>
      </c>
    </row>
    <row r="450" spans="1:6" ht="12.75">
      <c r="A450" s="407">
        <v>20</v>
      </c>
      <c r="B450" s="406" t="s">
        <v>216</v>
      </c>
      <c r="C450" s="444">
        <v>916585</v>
      </c>
      <c r="D450" s="15" t="s">
        <v>17</v>
      </c>
      <c r="E450" s="449">
        <v>119845</v>
      </c>
      <c r="F450" s="380">
        <f>ROUNDUP(E450/$C$450*100,2)</f>
        <v>13.08</v>
      </c>
    </row>
    <row r="451" spans="1:6" ht="12.75">
      <c r="A451" s="399"/>
      <c r="B451" s="402"/>
      <c r="C451" s="444"/>
      <c r="D451" s="12" t="s">
        <v>16</v>
      </c>
      <c r="E451" s="445"/>
      <c r="F451" s="381" t="e">
        <f>D451/C451*100</f>
        <v>#VALUE!</v>
      </c>
    </row>
    <row r="452" spans="1:6" ht="12.75">
      <c r="A452" s="399"/>
      <c r="B452" s="402"/>
      <c r="C452" s="444"/>
      <c r="D452" s="10" t="s">
        <v>15</v>
      </c>
      <c r="E452" s="445">
        <v>256625</v>
      </c>
      <c r="F452" s="380">
        <f>ROUNDUP(E452/$C$450*100,2)</f>
        <v>28</v>
      </c>
    </row>
    <row r="453" spans="1:6" ht="20.100000000000001" customHeight="1">
      <c r="A453" s="399"/>
      <c r="B453" s="402"/>
      <c r="C453" s="444"/>
      <c r="D453" s="11" t="s">
        <v>14</v>
      </c>
      <c r="E453" s="445"/>
      <c r="F453" s="381" t="e">
        <f>D453/C453*100</f>
        <v>#VALUE!</v>
      </c>
    </row>
    <row r="454" spans="1:6" ht="12.75">
      <c r="A454" s="399"/>
      <c r="B454" s="402"/>
      <c r="C454" s="396"/>
      <c r="D454" s="10" t="s">
        <v>13</v>
      </c>
      <c r="E454" s="383">
        <v>130041</v>
      </c>
      <c r="F454" s="380">
        <f>ROUNDUP(E454/$C$450*100,2)</f>
        <v>14.19</v>
      </c>
    </row>
    <row r="455" spans="1:6" ht="12.75">
      <c r="A455" s="399"/>
      <c r="B455" s="402"/>
      <c r="C455" s="396"/>
      <c r="D455" s="11" t="s">
        <v>12</v>
      </c>
      <c r="E455" s="383"/>
      <c r="F455" s="381" t="e">
        <f>D455/C455*100</f>
        <v>#VALUE!</v>
      </c>
    </row>
    <row r="456" spans="1:6" ht="12.75">
      <c r="A456" s="399"/>
      <c r="B456" s="402"/>
      <c r="C456" s="396"/>
      <c r="D456" s="10" t="s">
        <v>11</v>
      </c>
      <c r="E456" s="383">
        <v>490</v>
      </c>
      <c r="F456" s="380">
        <f>ROUNDUP(E456/$C$450*100,2)</f>
        <v>6.0000000000000005E-2</v>
      </c>
    </row>
    <row r="457" spans="1:6" ht="12.75">
      <c r="A457" s="399"/>
      <c r="B457" s="402"/>
      <c r="C457" s="396"/>
      <c r="D457" s="11" t="s">
        <v>10</v>
      </c>
      <c r="E457" s="383"/>
      <c r="F457" s="381" t="e">
        <f>D457/C457*100</f>
        <v>#VALUE!</v>
      </c>
    </row>
    <row r="458" spans="1:6" ht="12.75">
      <c r="A458" s="399"/>
      <c r="B458" s="402"/>
      <c r="C458" s="396"/>
      <c r="D458" s="10" t="s">
        <v>554</v>
      </c>
      <c r="E458" s="383">
        <v>3</v>
      </c>
      <c r="F458" s="380">
        <f>ROUNDUP(E458/$C$450*100,2)</f>
        <v>0.01</v>
      </c>
    </row>
    <row r="459" spans="1:6" ht="12.75">
      <c r="A459" s="399"/>
      <c r="B459" s="402"/>
      <c r="C459" s="396"/>
      <c r="D459" s="11" t="s">
        <v>555</v>
      </c>
      <c r="E459" s="383"/>
      <c r="F459" s="381" t="e">
        <f>D459/C459*100</f>
        <v>#VALUE!</v>
      </c>
    </row>
    <row r="460" spans="1:6" ht="15" customHeight="1">
      <c r="A460" s="399"/>
      <c r="B460" s="402"/>
      <c r="C460" s="396"/>
      <c r="D460" s="10" t="s">
        <v>217</v>
      </c>
      <c r="E460" s="383">
        <v>24</v>
      </c>
      <c r="F460" s="380">
        <f>ROUNDUP(E460/$C$450*100,2)</f>
        <v>0.01</v>
      </c>
    </row>
    <row r="461" spans="1:6" ht="12.75">
      <c r="A461" s="399"/>
      <c r="B461" s="402"/>
      <c r="C461" s="396"/>
      <c r="D461" s="9" t="s">
        <v>9</v>
      </c>
      <c r="E461" s="384"/>
      <c r="F461" s="381" t="e">
        <f>D461/C461*100</f>
        <v>#VALUE!</v>
      </c>
    </row>
    <row r="462" spans="1:6" ht="12.75">
      <c r="A462" s="399"/>
      <c r="B462" s="402"/>
      <c r="C462" s="396"/>
      <c r="D462" s="10" t="s">
        <v>218</v>
      </c>
      <c r="E462" s="383">
        <v>258</v>
      </c>
      <c r="F462" s="380">
        <f>ROUNDUP(E462/$C$450*100,2)</f>
        <v>0.03</v>
      </c>
    </row>
    <row r="463" spans="1:6" ht="12.75">
      <c r="A463" s="399"/>
      <c r="B463" s="402"/>
      <c r="C463" s="396"/>
      <c r="D463" s="9" t="s">
        <v>8</v>
      </c>
      <c r="E463" s="384"/>
      <c r="F463" s="381" t="e">
        <f>D463/C463*100</f>
        <v>#VALUE!</v>
      </c>
    </row>
    <row r="464" spans="1:6" ht="12.75">
      <c r="A464" s="399"/>
      <c r="B464" s="402"/>
      <c r="C464" s="396"/>
      <c r="D464" s="10" t="s">
        <v>219</v>
      </c>
      <c r="E464" s="383">
        <v>659</v>
      </c>
      <c r="F464" s="380">
        <f>ROUNDUP(E464/$C$450*100,2)</f>
        <v>0.08</v>
      </c>
    </row>
    <row r="465" spans="1:6" ht="12.75">
      <c r="A465" s="399"/>
      <c r="B465" s="402"/>
      <c r="C465" s="396"/>
      <c r="D465" s="9" t="s">
        <v>220</v>
      </c>
      <c r="E465" s="384"/>
      <c r="F465" s="381" t="e">
        <f>D465/C465*100</f>
        <v>#VALUE!</v>
      </c>
    </row>
    <row r="466" spans="1:6" ht="12.75">
      <c r="A466" s="399"/>
      <c r="B466" s="402"/>
      <c r="C466" s="396"/>
      <c r="D466" s="10" t="s">
        <v>221</v>
      </c>
      <c r="E466" s="383">
        <v>11</v>
      </c>
      <c r="F466" s="380">
        <f>ROUNDUP(E466/$C$450*100,2)</f>
        <v>0.01</v>
      </c>
    </row>
    <row r="467" spans="1:6" ht="12.75">
      <c r="A467" s="399"/>
      <c r="B467" s="402"/>
      <c r="C467" s="396"/>
      <c r="D467" s="9" t="s">
        <v>222</v>
      </c>
      <c r="E467" s="384"/>
      <c r="F467" s="381" t="e">
        <f>D467/C467*100</f>
        <v>#VALUE!</v>
      </c>
    </row>
    <row r="468" spans="1:6" ht="12.75">
      <c r="A468" s="399"/>
      <c r="B468" s="402"/>
      <c r="C468" s="396"/>
      <c r="D468" s="153" t="s">
        <v>233</v>
      </c>
      <c r="E468" s="383">
        <v>24</v>
      </c>
      <c r="F468" s="380">
        <f>ROUNDUP(E468/$C$450*100,2)</f>
        <v>0.01</v>
      </c>
    </row>
    <row r="469" spans="1:6" ht="12.75">
      <c r="A469" s="399"/>
      <c r="B469" s="402"/>
      <c r="C469" s="396"/>
      <c r="D469" s="9" t="s">
        <v>234</v>
      </c>
      <c r="E469" s="384"/>
      <c r="F469" s="381" t="e">
        <f>D469/C469*100</f>
        <v>#VALUE!</v>
      </c>
    </row>
    <row r="470" spans="1:6" ht="12.75">
      <c r="A470" s="399"/>
      <c r="B470" s="402"/>
      <c r="C470" s="396"/>
      <c r="D470" s="153" t="s">
        <v>1083</v>
      </c>
      <c r="E470" s="383">
        <v>65</v>
      </c>
      <c r="F470" s="380">
        <f>ROUNDUP(E470/$C$450*100,2)</f>
        <v>0.01</v>
      </c>
    </row>
    <row r="471" spans="1:6" ht="12.75">
      <c r="A471" s="399"/>
      <c r="B471" s="402"/>
      <c r="C471" s="396"/>
      <c r="D471" s="157" t="s">
        <v>350</v>
      </c>
      <c r="E471" s="384"/>
      <c r="F471" s="381" t="e">
        <f>D471/C471*100</f>
        <v>#VALUE!</v>
      </c>
    </row>
    <row r="472" spans="1:6" ht="12.75">
      <c r="A472" s="399"/>
      <c r="B472" s="402"/>
      <c r="C472" s="396"/>
      <c r="D472" s="14" t="s">
        <v>385</v>
      </c>
      <c r="E472" s="383">
        <v>12</v>
      </c>
      <c r="F472" s="380">
        <f>ROUNDUP(E472/$C$450*100,2)</f>
        <v>0.01</v>
      </c>
    </row>
    <row r="473" spans="1:6" ht="12.75">
      <c r="A473" s="399"/>
      <c r="B473" s="402"/>
      <c r="C473" s="396"/>
      <c r="D473" s="11" t="s">
        <v>386</v>
      </c>
      <c r="E473" s="384"/>
      <c r="F473" s="381" t="e">
        <f>D473/C473*100</f>
        <v>#VALUE!</v>
      </c>
    </row>
    <row r="474" spans="1:6" ht="12.75">
      <c r="A474" s="399"/>
      <c r="B474" s="402"/>
      <c r="C474" s="396"/>
      <c r="D474" s="14" t="s">
        <v>387</v>
      </c>
      <c r="E474" s="383">
        <v>94</v>
      </c>
      <c r="F474" s="380">
        <f>ROUNDUP(E474/$C$450*100,2)</f>
        <v>0.02</v>
      </c>
    </row>
    <row r="475" spans="1:6" ht="12.75">
      <c r="A475" s="399"/>
      <c r="B475" s="402"/>
      <c r="C475" s="396"/>
      <c r="D475" s="11" t="s">
        <v>388</v>
      </c>
      <c r="E475" s="384"/>
      <c r="F475" s="381" t="e">
        <f>D475/C475*100</f>
        <v>#VALUE!</v>
      </c>
    </row>
    <row r="476" spans="1:6" ht="12.75">
      <c r="A476" s="399"/>
      <c r="B476" s="402"/>
      <c r="C476" s="396"/>
      <c r="D476" s="153" t="s">
        <v>556</v>
      </c>
      <c r="E476" s="383">
        <v>20</v>
      </c>
      <c r="F476" s="380">
        <f>ROUNDUP(E476/$C$450*100,2)</f>
        <v>0.01</v>
      </c>
    </row>
    <row r="477" spans="1:6" ht="12.75">
      <c r="A477" s="399"/>
      <c r="B477" s="402"/>
      <c r="C477" s="396"/>
      <c r="D477" s="9" t="s">
        <v>430</v>
      </c>
      <c r="E477" s="384"/>
      <c r="F477" s="381" t="e">
        <f>D477/C477*100</f>
        <v>#VALUE!</v>
      </c>
    </row>
    <row r="478" spans="1:6" ht="12.75">
      <c r="A478" s="399"/>
      <c r="B478" s="402"/>
      <c r="C478" s="396"/>
      <c r="D478" s="153" t="s">
        <v>557</v>
      </c>
      <c r="E478" s="383">
        <v>7</v>
      </c>
      <c r="F478" s="380">
        <f>ROUNDUP(E478/$C$450*100,2)</f>
        <v>0.01</v>
      </c>
    </row>
    <row r="479" spans="1:6" ht="27" customHeight="1">
      <c r="A479" s="399"/>
      <c r="B479" s="402"/>
      <c r="C479" s="396"/>
      <c r="D479" s="157" t="s">
        <v>558</v>
      </c>
      <c r="E479" s="384"/>
      <c r="F479" s="381" t="e">
        <f>D479/C479*100</f>
        <v>#VALUE!</v>
      </c>
    </row>
    <row r="480" spans="1:6" ht="12.75">
      <c r="A480" s="399"/>
      <c r="B480" s="402"/>
      <c r="C480" s="396"/>
      <c r="D480" s="14" t="s">
        <v>559</v>
      </c>
      <c r="E480" s="383">
        <v>8</v>
      </c>
      <c r="F480" s="380">
        <f>ROUNDUP(E480/$C$450*100,2)</f>
        <v>0.01</v>
      </c>
    </row>
    <row r="481" spans="1:6" ht="12.75">
      <c r="A481" s="399"/>
      <c r="B481" s="402"/>
      <c r="C481" s="396"/>
      <c r="D481" s="11" t="s">
        <v>560</v>
      </c>
      <c r="E481" s="384"/>
      <c r="F481" s="381" t="e">
        <f>D481/C481*100</f>
        <v>#VALUE!</v>
      </c>
    </row>
    <row r="482" spans="1:6" ht="12.75">
      <c r="A482" s="399"/>
      <c r="B482" s="402"/>
      <c r="C482" s="396"/>
      <c r="D482" s="14" t="s">
        <v>561</v>
      </c>
      <c r="E482" s="383">
        <v>68</v>
      </c>
      <c r="F482" s="380">
        <f>ROUNDUP(E482/$C$450*100,2)</f>
        <v>0.01</v>
      </c>
    </row>
    <row r="483" spans="1:6" ht="12.75">
      <c r="A483" s="399"/>
      <c r="B483" s="402"/>
      <c r="C483" s="396"/>
      <c r="D483" s="11" t="s">
        <v>562</v>
      </c>
      <c r="E483" s="384"/>
      <c r="F483" s="381" t="e">
        <f>D483/C483*100</f>
        <v>#VALUE!</v>
      </c>
    </row>
    <row r="484" spans="1:6" ht="12.75">
      <c r="A484" s="399"/>
      <c r="B484" s="402"/>
      <c r="C484" s="396"/>
      <c r="D484" s="10" t="s">
        <v>1135</v>
      </c>
      <c r="E484" s="383">
        <v>340</v>
      </c>
      <c r="F484" s="380">
        <f t="shared" ref="F484" si="21">ROUNDUP(E484/$C$450*100,2)</f>
        <v>0.04</v>
      </c>
    </row>
    <row r="485" spans="1:6" ht="12.75">
      <c r="A485" s="399"/>
      <c r="B485" s="402"/>
      <c r="C485" s="396"/>
      <c r="D485" s="11" t="s">
        <v>1022</v>
      </c>
      <c r="E485" s="384"/>
      <c r="F485" s="381" t="e">
        <f t="shared" ref="F485" si="22">D485/C485*100</f>
        <v>#VALUE!</v>
      </c>
    </row>
    <row r="486" spans="1:6" ht="12.75">
      <c r="A486" s="399"/>
      <c r="B486" s="402"/>
      <c r="C486" s="396"/>
      <c r="D486" s="10" t="s">
        <v>1136</v>
      </c>
      <c r="E486" s="383">
        <v>7</v>
      </c>
      <c r="F486" s="380">
        <f t="shared" ref="F486" si="23">ROUNDUP(E486/$C$450*100,2)</f>
        <v>0.01</v>
      </c>
    </row>
    <row r="487" spans="1:6" ht="12.75">
      <c r="A487" s="399"/>
      <c r="B487" s="402"/>
      <c r="C487" s="396"/>
      <c r="D487" s="11" t="s">
        <v>1137</v>
      </c>
      <c r="E487" s="384"/>
      <c r="F487" s="381" t="e">
        <f t="shared" ref="F487" si="24">D487/C487*100</f>
        <v>#VALUE!</v>
      </c>
    </row>
    <row r="488" spans="1:6" ht="12.75">
      <c r="A488" s="399"/>
      <c r="B488" s="402"/>
      <c r="C488" s="396"/>
      <c r="D488" s="14" t="s">
        <v>1138</v>
      </c>
      <c r="E488" s="383">
        <v>65</v>
      </c>
      <c r="F488" s="380">
        <f t="shared" ref="F488" si="25">ROUNDUP(E488/$C$450*100,2)</f>
        <v>0.01</v>
      </c>
    </row>
    <row r="489" spans="1:6" ht="12.75">
      <c r="A489" s="399"/>
      <c r="B489" s="402"/>
      <c r="C489" s="396"/>
      <c r="D489" s="9" t="s">
        <v>1139</v>
      </c>
      <c r="E489" s="384"/>
      <c r="F489" s="381" t="e">
        <f t="shared" ref="F489" si="26">D489/C489*100</f>
        <v>#VALUE!</v>
      </c>
    </row>
    <row r="490" spans="1:6" ht="12.75">
      <c r="A490" s="399"/>
      <c r="B490" s="402"/>
      <c r="C490" s="396"/>
      <c r="D490" s="153" t="s">
        <v>1140</v>
      </c>
      <c r="E490" s="383">
        <v>8</v>
      </c>
      <c r="F490" s="380">
        <f>ROUNDUP(E490/$C$450*100,2)</f>
        <v>0.01</v>
      </c>
    </row>
    <row r="491" spans="1:6" ht="13.5" thickBot="1">
      <c r="A491" s="439"/>
      <c r="B491" s="440"/>
      <c r="C491" s="396"/>
      <c r="D491" s="9" t="s">
        <v>1141</v>
      </c>
      <c r="E491" s="384"/>
      <c r="F491" s="381" t="e">
        <f>D491/C491*100</f>
        <v>#VALUE!</v>
      </c>
    </row>
    <row r="492" spans="1:6" s="114" customFormat="1" ht="21.75" customHeight="1" thickBot="1">
      <c r="A492" s="450" t="s">
        <v>223</v>
      </c>
      <c r="B492" s="451"/>
      <c r="C492" s="318">
        <f>SUM(C5:C491)</f>
        <v>16163549</v>
      </c>
      <c r="D492" s="318"/>
      <c r="E492" s="319">
        <f>SUM(E5:E491)</f>
        <v>2330988</v>
      </c>
      <c r="F492" s="320">
        <f>(E492/C492*100)</f>
        <v>14.421263547999267</v>
      </c>
    </row>
    <row r="493" spans="1:6" ht="3" customHeight="1">
      <c r="A493" s="321"/>
      <c r="B493" s="322"/>
      <c r="C493" s="323"/>
      <c r="D493" s="324"/>
      <c r="E493" s="325"/>
      <c r="F493" s="326"/>
    </row>
    <row r="494" spans="1:6" ht="66" customHeight="1">
      <c r="A494" s="448" t="s">
        <v>988</v>
      </c>
      <c r="B494" s="448"/>
      <c r="C494" s="448"/>
      <c r="D494" s="448"/>
      <c r="E494" s="448"/>
      <c r="F494" s="448"/>
    </row>
    <row r="495" spans="1:6" ht="15" customHeight="1"/>
    <row r="496" spans="1: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21" customHeight="1"/>
    <row r="513" ht="2.25" customHeight="1"/>
    <row r="514" ht="82.5" customHeight="1"/>
  </sheetData>
  <mergeCells count="571">
    <mergeCell ref="F90:F91"/>
    <mergeCell ref="F94:F95"/>
    <mergeCell ref="F96:F97"/>
    <mergeCell ref="F64:F65"/>
    <mergeCell ref="F66:F67"/>
    <mergeCell ref="F68:F69"/>
    <mergeCell ref="F70:F71"/>
    <mergeCell ref="F72:F73"/>
    <mergeCell ref="F76:F77"/>
    <mergeCell ref="F78:F79"/>
    <mergeCell ref="F80:F81"/>
    <mergeCell ref="F84:F85"/>
    <mergeCell ref="C414:C449"/>
    <mergeCell ref="D131:F131"/>
    <mergeCell ref="D198:F198"/>
    <mergeCell ref="D322:F322"/>
    <mergeCell ref="D410:F410"/>
    <mergeCell ref="A492:B492"/>
    <mergeCell ref="D1:F1"/>
    <mergeCell ref="A323:F323"/>
    <mergeCell ref="A324:A325"/>
    <mergeCell ref="B324:B325"/>
    <mergeCell ref="C324:C325"/>
    <mergeCell ref="D324:D325"/>
    <mergeCell ref="E324:F324"/>
    <mergeCell ref="F426:F427"/>
    <mergeCell ref="E428:E429"/>
    <mergeCell ref="F428:F429"/>
    <mergeCell ref="F291:F292"/>
    <mergeCell ref="F436:F437"/>
    <mergeCell ref="E426:E427"/>
    <mergeCell ref="A411:F411"/>
    <mergeCell ref="A412:A413"/>
    <mergeCell ref="B412:B413"/>
    <mergeCell ref="C412:C413"/>
    <mergeCell ref="D412:D413"/>
    <mergeCell ref="E372:E373"/>
    <mergeCell ref="F372:F373"/>
    <mergeCell ref="E374:E375"/>
    <mergeCell ref="F376:F377"/>
    <mergeCell ref="F378:F379"/>
    <mergeCell ref="E380:E381"/>
    <mergeCell ref="F380:F381"/>
    <mergeCell ref="F374:F375"/>
    <mergeCell ref="E307:E308"/>
    <mergeCell ref="F307:F308"/>
    <mergeCell ref="E309:E310"/>
    <mergeCell ref="F309:F310"/>
    <mergeCell ref="E313:E314"/>
    <mergeCell ref="F313:F314"/>
    <mergeCell ref="E319:E320"/>
    <mergeCell ref="F319:F320"/>
    <mergeCell ref="E311:E312"/>
    <mergeCell ref="F311:F312"/>
    <mergeCell ref="E424:E425"/>
    <mergeCell ref="F424:F425"/>
    <mergeCell ref="E440:E441"/>
    <mergeCell ref="E396:E397"/>
    <mergeCell ref="F396:F397"/>
    <mergeCell ref="E398:E399"/>
    <mergeCell ref="F398:F399"/>
    <mergeCell ref="E400:E401"/>
    <mergeCell ref="F400:F401"/>
    <mergeCell ref="E480:E481"/>
    <mergeCell ref="F480:F481"/>
    <mergeCell ref="E378:E379"/>
    <mergeCell ref="F336:F337"/>
    <mergeCell ref="F356:F357"/>
    <mergeCell ref="E358:E359"/>
    <mergeCell ref="F358:F359"/>
    <mergeCell ref="F354:F355"/>
    <mergeCell ref="E354:E355"/>
    <mergeCell ref="E474:E475"/>
    <mergeCell ref="F474:F475"/>
    <mergeCell ref="E476:E477"/>
    <mergeCell ref="F476:F477"/>
    <mergeCell ref="E470:E471"/>
    <mergeCell ref="F470:F471"/>
    <mergeCell ref="E390:E391"/>
    <mergeCell ref="F390:F391"/>
    <mergeCell ref="E412:F412"/>
    <mergeCell ref="F382:F383"/>
    <mergeCell ref="F442:F443"/>
    <mergeCell ref="E448:E449"/>
    <mergeCell ref="F448:F449"/>
    <mergeCell ref="E472:E473"/>
    <mergeCell ref="F472:F473"/>
    <mergeCell ref="F468:F469"/>
    <mergeCell ref="E376:E377"/>
    <mergeCell ref="F332:F333"/>
    <mergeCell ref="E336:E337"/>
    <mergeCell ref="E384:E385"/>
    <mergeCell ref="F384:F385"/>
    <mergeCell ref="E386:E387"/>
    <mergeCell ref="F386:F387"/>
    <mergeCell ref="E394:E395"/>
    <mergeCell ref="F394:F395"/>
    <mergeCell ref="E392:E393"/>
    <mergeCell ref="E382:E383"/>
    <mergeCell ref="E388:E389"/>
    <mergeCell ref="F388:F389"/>
    <mergeCell ref="E364:E365"/>
    <mergeCell ref="F364:F365"/>
    <mergeCell ref="F366:F367"/>
    <mergeCell ref="F368:F369"/>
    <mergeCell ref="F370:F371"/>
    <mergeCell ref="E366:E367"/>
    <mergeCell ref="E368:E369"/>
    <mergeCell ref="E370:E371"/>
    <mergeCell ref="E406:E407"/>
    <mergeCell ref="F406:F407"/>
    <mergeCell ref="E490:E491"/>
    <mergeCell ref="F490:F491"/>
    <mergeCell ref="E438:E439"/>
    <mergeCell ref="F438:F439"/>
    <mergeCell ref="E432:E433"/>
    <mergeCell ref="F432:F433"/>
    <mergeCell ref="E434:E435"/>
    <mergeCell ref="F434:F435"/>
    <mergeCell ref="E436:E437"/>
    <mergeCell ref="E482:E483"/>
    <mergeCell ref="F482:F483"/>
    <mergeCell ref="E468:E469"/>
    <mergeCell ref="F440:F441"/>
    <mergeCell ref="E442:E443"/>
    <mergeCell ref="E444:E445"/>
    <mergeCell ref="E446:E447"/>
    <mergeCell ref="F444:F445"/>
    <mergeCell ref="F446:F447"/>
    <mergeCell ref="E484:E485"/>
    <mergeCell ref="E486:E487"/>
    <mergeCell ref="E488:E489"/>
    <mergeCell ref="F484:F485"/>
    <mergeCell ref="F486:F487"/>
    <mergeCell ref="F488:F489"/>
    <mergeCell ref="A494:F494"/>
    <mergeCell ref="A450:A491"/>
    <mergeCell ref="B450:B491"/>
    <mergeCell ref="C450:C491"/>
    <mergeCell ref="E450:E451"/>
    <mergeCell ref="E466:E467"/>
    <mergeCell ref="F466:F467"/>
    <mergeCell ref="F454:F455"/>
    <mergeCell ref="E456:E457"/>
    <mergeCell ref="F456:F457"/>
    <mergeCell ref="E458:E459"/>
    <mergeCell ref="F458:F459"/>
    <mergeCell ref="E460:E461"/>
    <mergeCell ref="F460:F461"/>
    <mergeCell ref="E454:E455"/>
    <mergeCell ref="E462:E463"/>
    <mergeCell ref="F462:F463"/>
    <mergeCell ref="E464:E465"/>
    <mergeCell ref="F464:F465"/>
    <mergeCell ref="F450:F451"/>
    <mergeCell ref="E452:E453"/>
    <mergeCell ref="F452:F453"/>
    <mergeCell ref="E478:E479"/>
    <mergeCell ref="F478:F479"/>
    <mergeCell ref="A374:A409"/>
    <mergeCell ref="B374:B409"/>
    <mergeCell ref="C374:C409"/>
    <mergeCell ref="E430:E431"/>
    <mergeCell ref="F430:F431"/>
    <mergeCell ref="F418:F419"/>
    <mergeCell ref="E420:E421"/>
    <mergeCell ref="F420:F421"/>
    <mergeCell ref="E422:E423"/>
    <mergeCell ref="F422:F423"/>
    <mergeCell ref="E408:E409"/>
    <mergeCell ref="F408:F409"/>
    <mergeCell ref="A414:A439"/>
    <mergeCell ref="B414:B439"/>
    <mergeCell ref="E414:E415"/>
    <mergeCell ref="F414:F415"/>
    <mergeCell ref="E416:E417"/>
    <mergeCell ref="F416:F417"/>
    <mergeCell ref="E418:E419"/>
    <mergeCell ref="E402:E403"/>
    <mergeCell ref="F402:F403"/>
    <mergeCell ref="E404:E405"/>
    <mergeCell ref="F404:F405"/>
    <mergeCell ref="F392:F393"/>
    <mergeCell ref="A326:A337"/>
    <mergeCell ref="B326:B337"/>
    <mergeCell ref="C326:C337"/>
    <mergeCell ref="E326:E327"/>
    <mergeCell ref="F326:F327"/>
    <mergeCell ref="E328:E329"/>
    <mergeCell ref="F328:F329"/>
    <mergeCell ref="E330:E331"/>
    <mergeCell ref="F330:F331"/>
    <mergeCell ref="E332:E333"/>
    <mergeCell ref="E334:E335"/>
    <mergeCell ref="F334:F335"/>
    <mergeCell ref="A338:A373"/>
    <mergeCell ref="B338:B373"/>
    <mergeCell ref="C338:C373"/>
    <mergeCell ref="E338:E339"/>
    <mergeCell ref="F338:F339"/>
    <mergeCell ref="E340:E341"/>
    <mergeCell ref="F340:F341"/>
    <mergeCell ref="E342:E343"/>
    <mergeCell ref="F342:F343"/>
    <mergeCell ref="E344:E345"/>
    <mergeCell ref="E362:E363"/>
    <mergeCell ref="F362:F363"/>
    <mergeCell ref="E348:E349"/>
    <mergeCell ref="F348:F349"/>
    <mergeCell ref="E350:E351"/>
    <mergeCell ref="F350:F351"/>
    <mergeCell ref="E352:E353"/>
    <mergeCell ref="F352:F353"/>
    <mergeCell ref="F344:F345"/>
    <mergeCell ref="E346:E347"/>
    <mergeCell ref="F346:F347"/>
    <mergeCell ref="E360:E361"/>
    <mergeCell ref="F360:F361"/>
    <mergeCell ref="E356:E357"/>
    <mergeCell ref="A291:A310"/>
    <mergeCell ref="B291:B310"/>
    <mergeCell ref="E289:E290"/>
    <mergeCell ref="F289:F290"/>
    <mergeCell ref="A277:A286"/>
    <mergeCell ref="B277:B286"/>
    <mergeCell ref="E277:E278"/>
    <mergeCell ref="F277:F278"/>
    <mergeCell ref="E293:E294"/>
    <mergeCell ref="F293:F294"/>
    <mergeCell ref="E295:E296"/>
    <mergeCell ref="F295:F296"/>
    <mergeCell ref="E297:E298"/>
    <mergeCell ref="F297:F298"/>
    <mergeCell ref="E299:E300"/>
    <mergeCell ref="F299:F300"/>
    <mergeCell ref="E301:E302"/>
    <mergeCell ref="F301:F302"/>
    <mergeCell ref="E305:E306"/>
    <mergeCell ref="F305:F306"/>
    <mergeCell ref="F281:F282"/>
    <mergeCell ref="E283:E284"/>
    <mergeCell ref="F283:F284"/>
    <mergeCell ref="E285:E286"/>
    <mergeCell ref="F285:F286"/>
    <mergeCell ref="E279:E280"/>
    <mergeCell ref="F279:F280"/>
    <mergeCell ref="E281:E282"/>
    <mergeCell ref="E291:E292"/>
    <mergeCell ref="E287:E288"/>
    <mergeCell ref="F287:F288"/>
    <mergeCell ref="E303:E304"/>
    <mergeCell ref="F303:F304"/>
    <mergeCell ref="E265:E266"/>
    <mergeCell ref="F265:F266"/>
    <mergeCell ref="E275:E276"/>
    <mergeCell ref="F275:F276"/>
    <mergeCell ref="A257:A276"/>
    <mergeCell ref="B257:B276"/>
    <mergeCell ref="C257:C276"/>
    <mergeCell ref="E257:E258"/>
    <mergeCell ref="F257:F258"/>
    <mergeCell ref="E267:E268"/>
    <mergeCell ref="F267:F268"/>
    <mergeCell ref="E269:E270"/>
    <mergeCell ref="F269:F270"/>
    <mergeCell ref="E271:E272"/>
    <mergeCell ref="F271:F272"/>
    <mergeCell ref="E259:E260"/>
    <mergeCell ref="F259:F260"/>
    <mergeCell ref="E261:E262"/>
    <mergeCell ref="F261:F262"/>
    <mergeCell ref="E263:E264"/>
    <mergeCell ref="E183:E184"/>
    <mergeCell ref="E189:E190"/>
    <mergeCell ref="F189:F190"/>
    <mergeCell ref="F183:F184"/>
    <mergeCell ref="E185:E186"/>
    <mergeCell ref="F185:F186"/>
    <mergeCell ref="E187:E188"/>
    <mergeCell ref="F187:F188"/>
    <mergeCell ref="E244:E245"/>
    <mergeCell ref="F244:F245"/>
    <mergeCell ref="E226:E227"/>
    <mergeCell ref="F226:F227"/>
    <mergeCell ref="E228:E229"/>
    <mergeCell ref="F228:F229"/>
    <mergeCell ref="F230:F231"/>
    <mergeCell ref="E193:E194"/>
    <mergeCell ref="F193:F194"/>
    <mergeCell ref="F191:F192"/>
    <mergeCell ref="E191:E192"/>
    <mergeCell ref="E230:E231"/>
    <mergeCell ref="E214:E215"/>
    <mergeCell ref="F214:F215"/>
    <mergeCell ref="E216:E217"/>
    <mergeCell ref="F216:F217"/>
    <mergeCell ref="E163:E164"/>
    <mergeCell ref="F163:F164"/>
    <mergeCell ref="E157:E158"/>
    <mergeCell ref="F157:F158"/>
    <mergeCell ref="E159:E160"/>
    <mergeCell ref="F159:F160"/>
    <mergeCell ref="E161:E162"/>
    <mergeCell ref="F161:F162"/>
    <mergeCell ref="E181:E182"/>
    <mergeCell ref="F181:F182"/>
    <mergeCell ref="E173:E174"/>
    <mergeCell ref="F173:F174"/>
    <mergeCell ref="E175:E176"/>
    <mergeCell ref="F175:F176"/>
    <mergeCell ref="E171:E172"/>
    <mergeCell ref="F171:F172"/>
    <mergeCell ref="E177:E178"/>
    <mergeCell ref="F177:F178"/>
    <mergeCell ref="E179:E180"/>
    <mergeCell ref="F179:F180"/>
    <mergeCell ref="E165:E166"/>
    <mergeCell ref="F165:F166"/>
    <mergeCell ref="E167:E168"/>
    <mergeCell ref="F169:F170"/>
    <mergeCell ref="A133:A134"/>
    <mergeCell ref="B133:B134"/>
    <mergeCell ref="C133:C134"/>
    <mergeCell ref="D133:D134"/>
    <mergeCell ref="E133:F133"/>
    <mergeCell ref="A145:A156"/>
    <mergeCell ref="B145:B156"/>
    <mergeCell ref="C145:C156"/>
    <mergeCell ref="E145:E146"/>
    <mergeCell ref="F145:F146"/>
    <mergeCell ref="E147:E148"/>
    <mergeCell ref="F147:F148"/>
    <mergeCell ref="E149:E150"/>
    <mergeCell ref="F149:F150"/>
    <mergeCell ref="E151:E152"/>
    <mergeCell ref="F151:F152"/>
    <mergeCell ref="E153:E154"/>
    <mergeCell ref="F153:F154"/>
    <mergeCell ref="E155:E156"/>
    <mergeCell ref="F155:F156"/>
    <mergeCell ref="E141:E142"/>
    <mergeCell ref="F141:F142"/>
    <mergeCell ref="A135:A144"/>
    <mergeCell ref="B135:B144"/>
    <mergeCell ref="C135:C144"/>
    <mergeCell ref="E135:E136"/>
    <mergeCell ref="F135:F136"/>
    <mergeCell ref="E137:E138"/>
    <mergeCell ref="F137:F138"/>
    <mergeCell ref="E139:E140"/>
    <mergeCell ref="F139:F140"/>
    <mergeCell ref="E143:E144"/>
    <mergeCell ref="F143:F144"/>
    <mergeCell ref="A98:A113"/>
    <mergeCell ref="B98:B113"/>
    <mergeCell ref="E98:E99"/>
    <mergeCell ref="F98:F99"/>
    <mergeCell ref="E100:E101"/>
    <mergeCell ref="F100:F101"/>
    <mergeCell ref="E102:E103"/>
    <mergeCell ref="E110:E111"/>
    <mergeCell ref="F110:F111"/>
    <mergeCell ref="E112:E113"/>
    <mergeCell ref="C98:C115"/>
    <mergeCell ref="E114:E115"/>
    <mergeCell ref="F114:F115"/>
    <mergeCell ref="F112:F113"/>
    <mergeCell ref="F102:F103"/>
    <mergeCell ref="E104:E105"/>
    <mergeCell ref="F104:F105"/>
    <mergeCell ref="E106:E107"/>
    <mergeCell ref="F106:F107"/>
    <mergeCell ref="E108:E109"/>
    <mergeCell ref="F108:F109"/>
    <mergeCell ref="A116:A128"/>
    <mergeCell ref="B116:B129"/>
    <mergeCell ref="C116:C129"/>
    <mergeCell ref="E116:E117"/>
    <mergeCell ref="F116:F117"/>
    <mergeCell ref="E118:E119"/>
    <mergeCell ref="F118:F119"/>
    <mergeCell ref="E120:E121"/>
    <mergeCell ref="F120:F121"/>
    <mergeCell ref="E122:E123"/>
    <mergeCell ref="F122:F123"/>
    <mergeCell ref="E126:E127"/>
    <mergeCell ref="F126:F127"/>
    <mergeCell ref="E128:E129"/>
    <mergeCell ref="F128:F129"/>
    <mergeCell ref="D60:F60"/>
    <mergeCell ref="A64:A91"/>
    <mergeCell ref="B64:B91"/>
    <mergeCell ref="E64:E65"/>
    <mergeCell ref="E66:E67"/>
    <mergeCell ref="E78:E79"/>
    <mergeCell ref="E80:E81"/>
    <mergeCell ref="E82:E83"/>
    <mergeCell ref="F82:F83"/>
    <mergeCell ref="E84:E85"/>
    <mergeCell ref="E86:E87"/>
    <mergeCell ref="F86:F87"/>
    <mergeCell ref="E90:E91"/>
    <mergeCell ref="E72:E73"/>
    <mergeCell ref="E68:E69"/>
    <mergeCell ref="E70:E71"/>
    <mergeCell ref="A61:F61"/>
    <mergeCell ref="A62:A63"/>
    <mergeCell ref="B62:B63"/>
    <mergeCell ref="C62:C63"/>
    <mergeCell ref="D62:D63"/>
    <mergeCell ref="E62:F62"/>
    <mergeCell ref="C64:C97"/>
    <mergeCell ref="E92:E93"/>
    <mergeCell ref="E47:E48"/>
    <mergeCell ref="F47:F48"/>
    <mergeCell ref="E49:E50"/>
    <mergeCell ref="E57:E58"/>
    <mergeCell ref="F57:F58"/>
    <mergeCell ref="F49:F50"/>
    <mergeCell ref="E51:E52"/>
    <mergeCell ref="F51:F52"/>
    <mergeCell ref="E53:E54"/>
    <mergeCell ref="F53:F54"/>
    <mergeCell ref="E55:E56"/>
    <mergeCell ref="F55:F56"/>
    <mergeCell ref="F92:F93"/>
    <mergeCell ref="E96:E97"/>
    <mergeCell ref="E88:E89"/>
    <mergeCell ref="F88:F89"/>
    <mergeCell ref="E74:E75"/>
    <mergeCell ref="F74:F75"/>
    <mergeCell ref="E76:E77"/>
    <mergeCell ref="B31:B46"/>
    <mergeCell ref="C31:C46"/>
    <mergeCell ref="E31:E32"/>
    <mergeCell ref="F31:F32"/>
    <mergeCell ref="E33:E34"/>
    <mergeCell ref="F33:F34"/>
    <mergeCell ref="E35:E36"/>
    <mergeCell ref="E43:E44"/>
    <mergeCell ref="F43:F44"/>
    <mergeCell ref="F35:F36"/>
    <mergeCell ref="E37:E38"/>
    <mergeCell ref="F37:F38"/>
    <mergeCell ref="E39:E40"/>
    <mergeCell ref="F39:F40"/>
    <mergeCell ref="E41:E42"/>
    <mergeCell ref="F41:F42"/>
    <mergeCell ref="E45:E46"/>
    <mergeCell ref="C19:C30"/>
    <mergeCell ref="E19:E20"/>
    <mergeCell ref="F19:F20"/>
    <mergeCell ref="E21:E22"/>
    <mergeCell ref="F21:F22"/>
    <mergeCell ref="E23:E24"/>
    <mergeCell ref="F23:F24"/>
    <mergeCell ref="E25:E26"/>
    <mergeCell ref="F25:F26"/>
    <mergeCell ref="E27:E28"/>
    <mergeCell ref="F27:F28"/>
    <mergeCell ref="E29:E30"/>
    <mergeCell ref="F29:F30"/>
    <mergeCell ref="A2:F2"/>
    <mergeCell ref="A3:A4"/>
    <mergeCell ref="B3:B4"/>
    <mergeCell ref="C3:C4"/>
    <mergeCell ref="D3:D4"/>
    <mergeCell ref="E3:F3"/>
    <mergeCell ref="A5:A18"/>
    <mergeCell ref="B5:B18"/>
    <mergeCell ref="C5:C18"/>
    <mergeCell ref="E5:E6"/>
    <mergeCell ref="F5:F6"/>
    <mergeCell ref="E7:E8"/>
    <mergeCell ref="F7:F8"/>
    <mergeCell ref="E9:E10"/>
    <mergeCell ref="F9:F10"/>
    <mergeCell ref="E11:E12"/>
    <mergeCell ref="F11:F12"/>
    <mergeCell ref="F13:F14"/>
    <mergeCell ref="E15:E16"/>
    <mergeCell ref="F15:F16"/>
    <mergeCell ref="E17:E18"/>
    <mergeCell ref="F17:F18"/>
    <mergeCell ref="E13:E14"/>
    <mergeCell ref="E208:E209"/>
    <mergeCell ref="F208:F209"/>
    <mergeCell ref="A199:F199"/>
    <mergeCell ref="A200:A201"/>
    <mergeCell ref="B200:B201"/>
    <mergeCell ref="C200:C201"/>
    <mergeCell ref="D200:D201"/>
    <mergeCell ref="E200:F200"/>
    <mergeCell ref="A202:A217"/>
    <mergeCell ref="B202:B217"/>
    <mergeCell ref="A31:A46"/>
    <mergeCell ref="A157:A196"/>
    <mergeCell ref="B157:B196"/>
    <mergeCell ref="C157:C196"/>
    <mergeCell ref="E195:E196"/>
    <mergeCell ref="F167:F168"/>
    <mergeCell ref="E169:E170"/>
    <mergeCell ref="F45:F46"/>
    <mergeCell ref="A47:A58"/>
    <mergeCell ref="B47:B58"/>
    <mergeCell ref="C47:C58"/>
    <mergeCell ref="A19:A30"/>
    <mergeCell ref="B19:B30"/>
    <mergeCell ref="C291:C320"/>
    <mergeCell ref="E94:E95"/>
    <mergeCell ref="E124:E125"/>
    <mergeCell ref="F124:F125"/>
    <mergeCell ref="E273:E274"/>
    <mergeCell ref="F273:F274"/>
    <mergeCell ref="E315:E316"/>
    <mergeCell ref="E317:E318"/>
    <mergeCell ref="F315:F316"/>
    <mergeCell ref="F317:F318"/>
    <mergeCell ref="E250:E251"/>
    <mergeCell ref="F250:F251"/>
    <mergeCell ref="E210:E211"/>
    <mergeCell ref="F210:F211"/>
    <mergeCell ref="E212:E213"/>
    <mergeCell ref="F212:F213"/>
    <mergeCell ref="A132:F132"/>
    <mergeCell ref="F195:F196"/>
    <mergeCell ref="E202:E203"/>
    <mergeCell ref="F202:F203"/>
    <mergeCell ref="E204:E205"/>
    <mergeCell ref="F204:F205"/>
    <mergeCell ref="E206:E207"/>
    <mergeCell ref="F206:F207"/>
    <mergeCell ref="C277:C290"/>
    <mergeCell ref="A232:A251"/>
    <mergeCell ref="B232:B251"/>
    <mergeCell ref="C232:C251"/>
    <mergeCell ref="E232:E233"/>
    <mergeCell ref="F232:F233"/>
    <mergeCell ref="B218:B231"/>
    <mergeCell ref="C218:C231"/>
    <mergeCell ref="F218:F219"/>
    <mergeCell ref="E220:E221"/>
    <mergeCell ref="E222:E223"/>
    <mergeCell ref="F222:F223"/>
    <mergeCell ref="E224:E225"/>
    <mergeCell ref="F224:F225"/>
    <mergeCell ref="A218:A231"/>
    <mergeCell ref="E234:E235"/>
    <mergeCell ref="F234:F235"/>
    <mergeCell ref="E236:E237"/>
    <mergeCell ref="F236:F237"/>
    <mergeCell ref="E238:E239"/>
    <mergeCell ref="F238:F239"/>
    <mergeCell ref="E240:E241"/>
    <mergeCell ref="F240:F241"/>
    <mergeCell ref="E242:E243"/>
    <mergeCell ref="D253:F253"/>
    <mergeCell ref="F220:F221"/>
    <mergeCell ref="E218:E219"/>
    <mergeCell ref="E246:E247"/>
    <mergeCell ref="F246:F247"/>
    <mergeCell ref="E248:E249"/>
    <mergeCell ref="F248:F249"/>
    <mergeCell ref="F263:F264"/>
    <mergeCell ref="A254:F254"/>
    <mergeCell ref="F242:F243"/>
    <mergeCell ref="A255:A256"/>
    <mergeCell ref="B255:B256"/>
    <mergeCell ref="C255:C256"/>
    <mergeCell ref="D255:D256"/>
    <mergeCell ref="E255:F255"/>
  </mergeCells>
  <pageMargins left="0.9055118110236221" right="0.11811023622047245" top="0.74803149606299213" bottom="0.74803149606299213" header="0.31496062992125984" footer="0.31496062992125984"/>
  <pageSetup paperSize="9" scale="61" orientation="portrait" r:id="rId1"/>
  <rowBreaks count="6" manualBreakCount="6">
    <brk id="59" max="16383" man="1"/>
    <brk id="129" max="16383" man="1"/>
    <brk id="197" max="16383" man="1"/>
    <brk id="252" max="16383" man="1"/>
    <brk id="321" max="5" man="1"/>
    <brk id="40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topLeftCell="A10" zoomScale="80" zoomScaleNormal="80" zoomScaleSheetLayoutView="90" workbookViewId="0">
      <selection activeCell="F33" sqref="F33"/>
    </sheetView>
  </sheetViews>
  <sheetFormatPr defaultColWidth="9.140625" defaultRowHeight="12.75"/>
  <cols>
    <col min="1" max="1" width="9.28515625" style="26" customWidth="1"/>
    <col min="2" max="2" width="52.7109375" style="27" customWidth="1"/>
    <col min="3" max="3" width="13" style="25" customWidth="1"/>
    <col min="4" max="4" width="14.7109375" style="25" customWidth="1"/>
    <col min="5" max="5" width="17.140625" style="26" customWidth="1"/>
    <col min="6" max="16384" width="9.140625" style="25"/>
  </cols>
  <sheetData>
    <row r="1" spans="1:5" s="124" customFormat="1" ht="51" customHeight="1">
      <c r="A1" s="334" t="s">
        <v>481</v>
      </c>
      <c r="B1" s="327"/>
      <c r="C1" s="456" t="s">
        <v>482</v>
      </c>
      <c r="D1" s="456"/>
      <c r="E1" s="456"/>
    </row>
    <row r="2" spans="1:5" ht="15" customHeight="1"/>
    <row r="3" spans="1:5" ht="33.75" customHeight="1">
      <c r="A3" s="453" t="s">
        <v>1108</v>
      </c>
      <c r="B3" s="453"/>
      <c r="C3" s="453"/>
      <c r="D3" s="453"/>
      <c r="E3" s="453"/>
    </row>
    <row r="4" spans="1:5" ht="9.75" customHeight="1" thickBot="1">
      <c r="A4" s="37"/>
      <c r="B4" s="301"/>
      <c r="C4" s="37"/>
      <c r="D4" s="37"/>
      <c r="E4" s="126"/>
    </row>
    <row r="5" spans="1:5" ht="73.5" thickBot="1">
      <c r="A5" s="330" t="s">
        <v>235</v>
      </c>
      <c r="B5" s="331" t="s">
        <v>236</v>
      </c>
      <c r="C5" s="332" t="s">
        <v>178</v>
      </c>
      <c r="D5" s="332" t="s">
        <v>237</v>
      </c>
      <c r="E5" s="333" t="s">
        <v>238</v>
      </c>
    </row>
    <row r="6" spans="1:5" ht="32.1" customHeight="1">
      <c r="A6" s="28">
        <v>1</v>
      </c>
      <c r="B6" s="29" t="s">
        <v>458</v>
      </c>
      <c r="C6" s="30">
        <v>176352</v>
      </c>
      <c r="D6" s="30">
        <v>42885</v>
      </c>
      <c r="E6" s="127">
        <f>D6/C6*100</f>
        <v>24.317841589548177</v>
      </c>
    </row>
    <row r="7" spans="1:5" ht="30.95" customHeight="1">
      <c r="A7" s="31">
        <v>2</v>
      </c>
      <c r="B7" s="32" t="s">
        <v>459</v>
      </c>
      <c r="C7" s="33">
        <v>711977</v>
      </c>
      <c r="D7" s="33">
        <v>87120</v>
      </c>
      <c r="E7" s="128">
        <f t="shared" ref="E7:E26" si="0">D7/C7*100</f>
        <v>12.23635033154161</v>
      </c>
    </row>
    <row r="8" spans="1:5" ht="30.95" customHeight="1">
      <c r="A8" s="31">
        <v>3</v>
      </c>
      <c r="B8" s="32" t="s">
        <v>460</v>
      </c>
      <c r="C8" s="33">
        <v>211349</v>
      </c>
      <c r="D8" s="33">
        <v>43098</v>
      </c>
      <c r="E8" s="128">
        <f t="shared" si="0"/>
        <v>20.391863694647242</v>
      </c>
    </row>
    <row r="9" spans="1:5" ht="30.95" customHeight="1">
      <c r="A9" s="31">
        <v>4</v>
      </c>
      <c r="B9" s="32" t="s">
        <v>461</v>
      </c>
      <c r="C9" s="33">
        <v>600351</v>
      </c>
      <c r="D9" s="33">
        <v>65541</v>
      </c>
      <c r="E9" s="128">
        <f t="shared" si="0"/>
        <v>10.917113488609163</v>
      </c>
    </row>
    <row r="10" spans="1:5" ht="30.95" customHeight="1">
      <c r="A10" s="31">
        <v>5</v>
      </c>
      <c r="B10" s="32" t="s">
        <v>462</v>
      </c>
      <c r="C10" s="33">
        <v>1341007</v>
      </c>
      <c r="D10" s="33">
        <v>114433</v>
      </c>
      <c r="E10" s="128">
        <f t="shared" si="0"/>
        <v>8.5333633605193704</v>
      </c>
    </row>
    <row r="11" spans="1:5" ht="30.95" customHeight="1">
      <c r="A11" s="31">
        <v>6</v>
      </c>
      <c r="B11" s="32" t="s">
        <v>463</v>
      </c>
      <c r="C11" s="33">
        <v>292766</v>
      </c>
      <c r="D11" s="33">
        <v>22855</v>
      </c>
      <c r="E11" s="128">
        <f t="shared" si="0"/>
        <v>7.8065759002069912</v>
      </c>
    </row>
    <row r="12" spans="1:5" ht="30.95" customHeight="1">
      <c r="A12" s="31">
        <v>7</v>
      </c>
      <c r="B12" s="32" t="s">
        <v>464</v>
      </c>
      <c r="C12" s="33">
        <v>197103</v>
      </c>
      <c r="D12" s="33">
        <v>28986</v>
      </c>
      <c r="E12" s="128">
        <f t="shared" si="0"/>
        <v>14.706016651192524</v>
      </c>
    </row>
    <row r="13" spans="1:5" ht="30.95" customHeight="1">
      <c r="A13" s="31">
        <v>8</v>
      </c>
      <c r="B13" s="32" t="s">
        <v>465</v>
      </c>
      <c r="C13" s="33">
        <v>99384</v>
      </c>
      <c r="D13" s="33">
        <v>10701</v>
      </c>
      <c r="E13" s="128">
        <f t="shared" si="0"/>
        <v>10.767326732673267</v>
      </c>
    </row>
    <row r="14" spans="1:5" ht="30.95" customHeight="1">
      <c r="A14" s="31">
        <v>9</v>
      </c>
      <c r="B14" s="32" t="s">
        <v>466</v>
      </c>
      <c r="C14" s="33">
        <v>315980</v>
      </c>
      <c r="D14" s="33">
        <v>103529</v>
      </c>
      <c r="E14" s="128">
        <f t="shared" si="0"/>
        <v>32.7644154693335</v>
      </c>
    </row>
    <row r="15" spans="1:5" ht="30.95" customHeight="1">
      <c r="A15" s="31">
        <v>10</v>
      </c>
      <c r="B15" s="32" t="s">
        <v>467</v>
      </c>
      <c r="C15" s="33">
        <v>4211656</v>
      </c>
      <c r="D15" s="33">
        <v>292527</v>
      </c>
      <c r="E15" s="128">
        <f t="shared" si="0"/>
        <v>6.9456527313721734</v>
      </c>
    </row>
    <row r="16" spans="1:5" ht="30.95" customHeight="1">
      <c r="A16" s="31">
        <v>11</v>
      </c>
      <c r="B16" s="32" t="s">
        <v>468</v>
      </c>
      <c r="C16" s="33">
        <v>191237</v>
      </c>
      <c r="D16" s="33">
        <v>39696</v>
      </c>
      <c r="E16" s="128">
        <f t="shared" si="0"/>
        <v>20.757489397972151</v>
      </c>
    </row>
    <row r="17" spans="1:5" ht="32.1" customHeight="1">
      <c r="A17" s="31">
        <v>12</v>
      </c>
      <c r="B17" s="32" t="s">
        <v>469</v>
      </c>
      <c r="C17" s="33">
        <v>1919028</v>
      </c>
      <c r="D17" s="33">
        <v>340735</v>
      </c>
      <c r="E17" s="128">
        <f t="shared" si="0"/>
        <v>17.755603357533083</v>
      </c>
    </row>
    <row r="18" spans="1:5" ht="32.1" customHeight="1">
      <c r="A18" s="31">
        <v>13</v>
      </c>
      <c r="B18" s="32" t="s">
        <v>470</v>
      </c>
      <c r="C18" s="33">
        <v>1525729</v>
      </c>
      <c r="D18" s="33">
        <v>52618</v>
      </c>
      <c r="E18" s="128">
        <f t="shared" si="0"/>
        <v>3.4487120583013104</v>
      </c>
    </row>
    <row r="19" spans="1:5" ht="32.1" customHeight="1">
      <c r="A19" s="31">
        <v>14</v>
      </c>
      <c r="B19" s="32" t="s">
        <v>471</v>
      </c>
      <c r="C19" s="33">
        <v>264657</v>
      </c>
      <c r="D19" s="33">
        <v>79853</v>
      </c>
      <c r="E19" s="128">
        <f t="shared" si="0"/>
        <v>30.1722606996981</v>
      </c>
    </row>
    <row r="20" spans="1:5" ht="32.1" customHeight="1">
      <c r="A20" s="31">
        <v>15</v>
      </c>
      <c r="B20" s="32" t="s">
        <v>472</v>
      </c>
      <c r="C20" s="33">
        <v>955994</v>
      </c>
      <c r="D20" s="33">
        <v>95651</v>
      </c>
      <c r="E20" s="128">
        <f t="shared" si="0"/>
        <v>10.005397523415418</v>
      </c>
    </row>
    <row r="21" spans="1:5" ht="49.5" customHeight="1">
      <c r="A21" s="31">
        <v>16</v>
      </c>
      <c r="B21" s="32" t="s">
        <v>477</v>
      </c>
      <c r="C21" s="33">
        <v>232799</v>
      </c>
      <c r="D21" s="33">
        <v>19501</v>
      </c>
      <c r="E21" s="128">
        <f t="shared" si="0"/>
        <v>8.3767541956795348</v>
      </c>
    </row>
    <row r="22" spans="1:5" ht="32.1" customHeight="1">
      <c r="A22" s="31">
        <v>17</v>
      </c>
      <c r="B22" s="32" t="s">
        <v>473</v>
      </c>
      <c r="C22" s="33">
        <v>708965</v>
      </c>
      <c r="D22" s="33">
        <v>251734</v>
      </c>
      <c r="E22" s="128">
        <f t="shared" si="0"/>
        <v>35.507253531556564</v>
      </c>
    </row>
    <row r="23" spans="1:5" ht="32.1" customHeight="1">
      <c r="A23" s="31">
        <v>18</v>
      </c>
      <c r="B23" s="32" t="s">
        <v>474</v>
      </c>
      <c r="C23" s="33">
        <v>1050458</v>
      </c>
      <c r="D23" s="33">
        <v>53120</v>
      </c>
      <c r="E23" s="128">
        <f t="shared" si="0"/>
        <v>5.0568418727831101</v>
      </c>
    </row>
    <row r="24" spans="1:5" ht="32.1" customHeight="1">
      <c r="A24" s="31">
        <v>19</v>
      </c>
      <c r="B24" s="32" t="s">
        <v>475</v>
      </c>
      <c r="C24" s="33">
        <v>240172</v>
      </c>
      <c r="D24" s="33">
        <v>77731</v>
      </c>
      <c r="E24" s="128">
        <f t="shared" si="0"/>
        <v>32.364721949269693</v>
      </c>
    </row>
    <row r="25" spans="1:5" ht="32.1" customHeight="1" thickBot="1">
      <c r="A25" s="34">
        <v>20</v>
      </c>
      <c r="B25" s="35" t="s">
        <v>476</v>
      </c>
      <c r="C25" s="36">
        <v>916585</v>
      </c>
      <c r="D25" s="36">
        <v>508674</v>
      </c>
      <c r="E25" s="129">
        <f t="shared" si="0"/>
        <v>55.496653338206492</v>
      </c>
    </row>
    <row r="26" spans="1:5" ht="30" customHeight="1" thickBot="1">
      <c r="A26" s="454" t="s">
        <v>239</v>
      </c>
      <c r="B26" s="455"/>
      <c r="C26" s="328">
        <f>SUM(C6:C25)</f>
        <v>16163549</v>
      </c>
      <c r="D26" s="328">
        <f>SUM(D6:D25)</f>
        <v>2330988</v>
      </c>
      <c r="E26" s="329">
        <f t="shared" si="0"/>
        <v>14.421263547999267</v>
      </c>
    </row>
  </sheetData>
  <mergeCells count="3">
    <mergeCell ref="A3:E3"/>
    <mergeCell ref="A26:B26"/>
    <mergeCell ref="C1:E1"/>
  </mergeCells>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topLeftCell="A91" zoomScale="110" zoomScaleNormal="110" zoomScaleSheetLayoutView="100" workbookViewId="0">
      <selection activeCell="O12" sqref="O12"/>
    </sheetView>
  </sheetViews>
  <sheetFormatPr defaultColWidth="9.140625" defaultRowHeight="12.75"/>
  <cols>
    <col min="1" max="1" width="18.7109375" style="7" customWidth="1"/>
    <col min="2" max="3" width="11.7109375" style="7" customWidth="1"/>
    <col min="4" max="4" width="11.7109375" style="39" customWidth="1"/>
    <col min="5" max="5" width="12.28515625" style="7" customWidth="1"/>
    <col min="6" max="6" width="14.28515625" style="7" customWidth="1"/>
    <col min="7" max="7" width="12.42578125" style="7" customWidth="1"/>
    <col min="8" max="11" width="11.7109375" style="7" customWidth="1"/>
    <col min="12" max="12" width="13.28515625" style="7" customWidth="1"/>
    <col min="13" max="13" width="11.7109375" style="7" customWidth="1"/>
    <col min="14" max="16384" width="9.140625" style="38"/>
  </cols>
  <sheetData>
    <row r="1" spans="1:13" s="152" customFormat="1" ht="38.1" customHeight="1">
      <c r="A1" s="476" t="s">
        <v>1102</v>
      </c>
      <c r="B1" s="476"/>
      <c r="C1" s="476"/>
      <c r="D1" s="335"/>
      <c r="E1" s="335"/>
      <c r="F1" s="336"/>
      <c r="G1" s="337"/>
      <c r="H1" s="337"/>
      <c r="I1" s="337"/>
      <c r="J1" s="469" t="s">
        <v>1103</v>
      </c>
      <c r="K1" s="469"/>
      <c r="L1" s="469"/>
      <c r="M1" s="469"/>
    </row>
    <row r="2" spans="1:13" s="152" customFormat="1" ht="4.5" customHeight="1">
      <c r="A2" s="169"/>
      <c r="B2" s="169"/>
      <c r="C2" s="169"/>
      <c r="D2" s="170"/>
      <c r="E2" s="170"/>
      <c r="F2" s="171"/>
      <c r="G2" s="172"/>
      <c r="H2" s="172"/>
      <c r="I2" s="172"/>
      <c r="J2" s="173"/>
      <c r="K2" s="173"/>
      <c r="L2" s="173"/>
      <c r="M2" s="173"/>
    </row>
    <row r="3" spans="1:13" ht="35.25" customHeight="1">
      <c r="A3" s="461" t="s">
        <v>1142</v>
      </c>
      <c r="B3" s="461"/>
      <c r="C3" s="461"/>
      <c r="D3" s="461"/>
      <c r="E3" s="461"/>
      <c r="F3" s="461"/>
      <c r="G3" s="461"/>
      <c r="H3" s="461"/>
      <c r="I3" s="461"/>
      <c r="J3" s="461"/>
      <c r="K3" s="461"/>
      <c r="L3" s="461"/>
      <c r="M3" s="461"/>
    </row>
    <row r="4" spans="1:13" ht="15" customHeight="1" thickBot="1">
      <c r="B4" s="311"/>
    </row>
    <row r="5" spans="1:13" ht="39.75" customHeight="1" thickBot="1">
      <c r="A5" s="470" t="s">
        <v>240</v>
      </c>
      <c r="B5" s="472" t="s">
        <v>241</v>
      </c>
      <c r="C5" s="473"/>
      <c r="D5" s="473"/>
      <c r="E5" s="474"/>
      <c r="F5" s="475" t="s">
        <v>242</v>
      </c>
      <c r="G5" s="473"/>
      <c r="H5" s="473"/>
      <c r="I5" s="474"/>
      <c r="J5" s="473" t="s">
        <v>243</v>
      </c>
      <c r="K5" s="473"/>
      <c r="L5" s="473"/>
      <c r="M5" s="474"/>
    </row>
    <row r="6" spans="1:13" ht="43.5" customHeight="1" thickBot="1">
      <c r="A6" s="471"/>
      <c r="B6" s="338" t="s">
        <v>244</v>
      </c>
      <c r="C6" s="339" t="s">
        <v>245</v>
      </c>
      <c r="D6" s="340" t="s">
        <v>246</v>
      </c>
      <c r="E6" s="341" t="s">
        <v>247</v>
      </c>
      <c r="F6" s="342" t="s">
        <v>244</v>
      </c>
      <c r="G6" s="339" t="s">
        <v>245</v>
      </c>
      <c r="H6" s="339" t="s">
        <v>246</v>
      </c>
      <c r="I6" s="341" t="s">
        <v>247</v>
      </c>
      <c r="J6" s="342" t="s">
        <v>244</v>
      </c>
      <c r="K6" s="339" t="s">
        <v>245</v>
      </c>
      <c r="L6" s="339" t="s">
        <v>246</v>
      </c>
      <c r="M6" s="341" t="s">
        <v>247</v>
      </c>
    </row>
    <row r="7" spans="1:13">
      <c r="A7" s="40" t="s">
        <v>248</v>
      </c>
      <c r="B7" s="309">
        <v>243922</v>
      </c>
      <c r="C7" s="42">
        <v>92922</v>
      </c>
      <c r="D7" s="42">
        <v>0</v>
      </c>
      <c r="E7" s="43">
        <f>B7+C7+D7</f>
        <v>336844</v>
      </c>
      <c r="F7" s="41">
        <v>33944</v>
      </c>
      <c r="G7" s="42">
        <v>8253</v>
      </c>
      <c r="H7" s="42">
        <v>0</v>
      </c>
      <c r="I7" s="109">
        <f>F7+G7+H7</f>
        <v>42197</v>
      </c>
      <c r="J7" s="44">
        <f>F7/B7*100</f>
        <v>13.915923942899781</v>
      </c>
      <c r="K7" s="45">
        <f>G7/C7*100</f>
        <v>8.8816426680441669</v>
      </c>
      <c r="L7" s="102">
        <v>0</v>
      </c>
      <c r="M7" s="46">
        <f>I7/E7*100</f>
        <v>12.527163909703006</v>
      </c>
    </row>
    <row r="8" spans="1:13">
      <c r="A8" s="47" t="s">
        <v>249</v>
      </c>
      <c r="B8" s="310">
        <v>45689</v>
      </c>
      <c r="C8" s="49">
        <v>16735</v>
      </c>
      <c r="D8" s="49">
        <v>0</v>
      </c>
      <c r="E8" s="50">
        <f>B8+C8+D8</f>
        <v>62424</v>
      </c>
      <c r="F8" s="48">
        <v>7797</v>
      </c>
      <c r="G8" s="49">
        <v>1522</v>
      </c>
      <c r="H8" s="49">
        <v>0</v>
      </c>
      <c r="I8" s="110">
        <f t="shared" ref="I8:I40" si="0">F8+G8+H8</f>
        <v>9319</v>
      </c>
      <c r="J8" s="51">
        <f t="shared" ref="J8:K40" si="1">F8/B8*100</f>
        <v>17.065376786535051</v>
      </c>
      <c r="K8" s="52">
        <f t="shared" si="1"/>
        <v>9.0947116821033767</v>
      </c>
      <c r="L8" s="103">
        <v>0</v>
      </c>
      <c r="M8" s="53">
        <f t="shared" ref="M8:M40" si="2">I8/E8*100</f>
        <v>14.928553120594643</v>
      </c>
    </row>
    <row r="9" spans="1:13">
      <c r="A9" s="47" t="s">
        <v>250</v>
      </c>
      <c r="B9" s="310">
        <v>70326</v>
      </c>
      <c r="C9" s="49">
        <v>25878</v>
      </c>
      <c r="D9" s="49">
        <v>0</v>
      </c>
      <c r="E9" s="50">
        <f>B9+C9+D9</f>
        <v>96204</v>
      </c>
      <c r="F9" s="48">
        <v>10484</v>
      </c>
      <c r="G9" s="49">
        <v>2227</v>
      </c>
      <c r="H9" s="49">
        <v>0</v>
      </c>
      <c r="I9" s="110">
        <f t="shared" si="0"/>
        <v>12711</v>
      </c>
      <c r="J9" s="51">
        <f t="shared" si="1"/>
        <v>14.907715496402469</v>
      </c>
      <c r="K9" s="52">
        <f t="shared" si="1"/>
        <v>8.6057655151093595</v>
      </c>
      <c r="L9" s="103">
        <v>0</v>
      </c>
      <c r="M9" s="53">
        <f t="shared" si="2"/>
        <v>13.212548334788574</v>
      </c>
    </row>
    <row r="10" spans="1:13">
      <c r="A10" s="47" t="s">
        <v>251</v>
      </c>
      <c r="B10" s="310">
        <v>17770</v>
      </c>
      <c r="C10" s="49">
        <v>5064</v>
      </c>
      <c r="D10" s="49">
        <v>0</v>
      </c>
      <c r="E10" s="50">
        <f t="shared" ref="E10:E40" si="3">B10+C10+D10</f>
        <v>22834</v>
      </c>
      <c r="F10" s="48">
        <v>5017</v>
      </c>
      <c r="G10" s="49">
        <v>738</v>
      </c>
      <c r="H10" s="49">
        <v>0</v>
      </c>
      <c r="I10" s="110">
        <f t="shared" si="0"/>
        <v>5755</v>
      </c>
      <c r="J10" s="51">
        <f t="shared" si="1"/>
        <v>28.23297692740574</v>
      </c>
      <c r="K10" s="52">
        <f t="shared" si="1"/>
        <v>14.57345971563981</v>
      </c>
      <c r="L10" s="103">
        <v>0</v>
      </c>
      <c r="M10" s="53">
        <f t="shared" si="2"/>
        <v>25.203643689235349</v>
      </c>
    </row>
    <row r="11" spans="1:13">
      <c r="A11" s="47" t="s">
        <v>252</v>
      </c>
      <c r="B11" s="310">
        <v>32155</v>
      </c>
      <c r="C11" s="49">
        <v>13781</v>
      </c>
      <c r="D11" s="49">
        <v>0</v>
      </c>
      <c r="E11" s="50">
        <f t="shared" si="3"/>
        <v>45936</v>
      </c>
      <c r="F11" s="48">
        <v>5754</v>
      </c>
      <c r="G11" s="49">
        <v>1362</v>
      </c>
      <c r="H11" s="49">
        <v>0</v>
      </c>
      <c r="I11" s="110">
        <f t="shared" si="0"/>
        <v>7116</v>
      </c>
      <c r="J11" s="51">
        <f t="shared" si="1"/>
        <v>17.894573161250193</v>
      </c>
      <c r="K11" s="52">
        <f t="shared" si="1"/>
        <v>9.8831724838545831</v>
      </c>
      <c r="L11" s="103">
        <v>0</v>
      </c>
      <c r="M11" s="53">
        <f t="shared" si="2"/>
        <v>15.491118077324975</v>
      </c>
    </row>
    <row r="12" spans="1:13">
      <c r="A12" s="47" t="s">
        <v>253</v>
      </c>
      <c r="B12" s="310">
        <v>841714</v>
      </c>
      <c r="C12" s="49">
        <v>406340</v>
      </c>
      <c r="D12" s="49">
        <v>0</v>
      </c>
      <c r="E12" s="50">
        <f t="shared" si="3"/>
        <v>1248054</v>
      </c>
      <c r="F12" s="48">
        <v>145947</v>
      </c>
      <c r="G12" s="49">
        <v>55443</v>
      </c>
      <c r="H12" s="49">
        <v>0</v>
      </c>
      <c r="I12" s="110">
        <f t="shared" si="0"/>
        <v>201390</v>
      </c>
      <c r="J12" s="51">
        <f t="shared" si="1"/>
        <v>17.339262504841312</v>
      </c>
      <c r="K12" s="52">
        <f t="shared" si="1"/>
        <v>13.644484914111334</v>
      </c>
      <c r="L12" s="103">
        <v>0</v>
      </c>
      <c r="M12" s="53">
        <f t="shared" si="2"/>
        <v>16.13632102457105</v>
      </c>
    </row>
    <row r="13" spans="1:13">
      <c r="A13" s="47" t="s">
        <v>254</v>
      </c>
      <c r="B13" s="310">
        <v>408653</v>
      </c>
      <c r="C13" s="49">
        <v>209148</v>
      </c>
      <c r="D13" s="49">
        <v>0</v>
      </c>
      <c r="E13" s="50">
        <f t="shared" si="3"/>
        <v>617801</v>
      </c>
      <c r="F13" s="48">
        <v>35053</v>
      </c>
      <c r="G13" s="49">
        <v>13993</v>
      </c>
      <c r="H13" s="49">
        <v>0</v>
      </c>
      <c r="I13" s="110">
        <f t="shared" si="0"/>
        <v>49046</v>
      </c>
      <c r="J13" s="51">
        <f t="shared" si="1"/>
        <v>8.5776930549879733</v>
      </c>
      <c r="K13" s="52">
        <f t="shared" si="1"/>
        <v>6.6904775565628167</v>
      </c>
      <c r="L13" s="103">
        <v>0</v>
      </c>
      <c r="M13" s="53">
        <f t="shared" si="2"/>
        <v>7.9388023004171249</v>
      </c>
    </row>
    <row r="14" spans="1:13">
      <c r="A14" s="47" t="s">
        <v>255</v>
      </c>
      <c r="B14" s="310">
        <v>18227</v>
      </c>
      <c r="C14" s="49">
        <v>5989</v>
      </c>
      <c r="D14" s="49">
        <v>0</v>
      </c>
      <c r="E14" s="50">
        <f t="shared" si="3"/>
        <v>24216</v>
      </c>
      <c r="F14" s="48">
        <v>4328</v>
      </c>
      <c r="G14" s="49">
        <v>1087</v>
      </c>
      <c r="H14" s="49">
        <v>0</v>
      </c>
      <c r="I14" s="110">
        <f t="shared" si="0"/>
        <v>5415</v>
      </c>
      <c r="J14" s="51">
        <f t="shared" si="1"/>
        <v>23.744993690678665</v>
      </c>
      <c r="K14" s="52">
        <f t="shared" si="1"/>
        <v>18.149941559525796</v>
      </c>
      <c r="L14" s="103">
        <v>0</v>
      </c>
      <c r="M14" s="53">
        <f t="shared" si="2"/>
        <v>22.361248761149653</v>
      </c>
    </row>
    <row r="15" spans="1:13">
      <c r="A15" s="47" t="s">
        <v>256</v>
      </c>
      <c r="B15" s="310">
        <v>120198</v>
      </c>
      <c r="C15" s="49">
        <v>58031</v>
      </c>
      <c r="D15" s="49">
        <v>0</v>
      </c>
      <c r="E15" s="50">
        <f t="shared" si="3"/>
        <v>178229</v>
      </c>
      <c r="F15" s="48">
        <v>15668</v>
      </c>
      <c r="G15" s="49">
        <v>5903</v>
      </c>
      <c r="H15" s="49">
        <v>0</v>
      </c>
      <c r="I15" s="110">
        <f t="shared" si="0"/>
        <v>21571</v>
      </c>
      <c r="J15" s="51">
        <f t="shared" si="1"/>
        <v>13.035158654886105</v>
      </c>
      <c r="K15" s="52">
        <f t="shared" si="1"/>
        <v>10.172149368441005</v>
      </c>
      <c r="L15" s="103">
        <v>0</v>
      </c>
      <c r="M15" s="53">
        <f t="shared" si="2"/>
        <v>12.102968652688395</v>
      </c>
    </row>
    <row r="16" spans="1:13">
      <c r="A16" s="47" t="s">
        <v>257</v>
      </c>
      <c r="B16" s="310">
        <v>140736</v>
      </c>
      <c r="C16" s="49">
        <v>66856</v>
      </c>
      <c r="D16" s="49">
        <v>0</v>
      </c>
      <c r="E16" s="50">
        <f t="shared" si="3"/>
        <v>207592</v>
      </c>
      <c r="F16" s="48">
        <v>23945</v>
      </c>
      <c r="G16" s="49">
        <v>7545</v>
      </c>
      <c r="H16" s="49">
        <v>0</v>
      </c>
      <c r="I16" s="110">
        <f t="shared" si="0"/>
        <v>31490</v>
      </c>
      <c r="J16" s="51">
        <f t="shared" si="1"/>
        <v>17.014125738972261</v>
      </c>
      <c r="K16" s="52">
        <f t="shared" si="1"/>
        <v>11.285449323920067</v>
      </c>
      <c r="L16" s="103">
        <v>0</v>
      </c>
      <c r="M16" s="53">
        <f t="shared" si="2"/>
        <v>15.169178003005895</v>
      </c>
    </row>
    <row r="17" spans="1:13">
      <c r="A17" s="47" t="s">
        <v>258</v>
      </c>
      <c r="B17" s="48">
        <v>38839</v>
      </c>
      <c r="C17" s="49">
        <v>14536</v>
      </c>
      <c r="D17" s="49">
        <v>0</v>
      </c>
      <c r="E17" s="50">
        <f t="shared" si="3"/>
        <v>53375</v>
      </c>
      <c r="F17" s="48">
        <v>10950</v>
      </c>
      <c r="G17" s="49">
        <v>1950</v>
      </c>
      <c r="H17" s="49">
        <v>0</v>
      </c>
      <c r="I17" s="110">
        <f t="shared" si="0"/>
        <v>12900</v>
      </c>
      <c r="J17" s="51">
        <f t="shared" si="1"/>
        <v>28.193310847344165</v>
      </c>
      <c r="K17" s="52">
        <f t="shared" si="1"/>
        <v>13.41496973032471</v>
      </c>
      <c r="L17" s="103">
        <v>0</v>
      </c>
      <c r="M17" s="53">
        <f t="shared" si="2"/>
        <v>24.168618266978921</v>
      </c>
    </row>
    <row r="18" spans="1:13">
      <c r="A18" s="47" t="s">
        <v>259</v>
      </c>
      <c r="B18" s="48">
        <v>15314</v>
      </c>
      <c r="C18" s="49">
        <v>5843</v>
      </c>
      <c r="D18" s="49">
        <v>0</v>
      </c>
      <c r="E18" s="50">
        <f t="shared" si="3"/>
        <v>21157</v>
      </c>
      <c r="F18" s="48">
        <v>3513</v>
      </c>
      <c r="G18" s="49">
        <v>642</v>
      </c>
      <c r="H18" s="49">
        <v>0</v>
      </c>
      <c r="I18" s="110">
        <f t="shared" si="0"/>
        <v>4155</v>
      </c>
      <c r="J18" s="51">
        <f t="shared" si="1"/>
        <v>22.939793652866658</v>
      </c>
      <c r="K18" s="52">
        <f t="shared" si="1"/>
        <v>10.987506417935993</v>
      </c>
      <c r="L18" s="103">
        <v>0</v>
      </c>
      <c r="M18" s="53">
        <f t="shared" si="2"/>
        <v>19.638890201824456</v>
      </c>
    </row>
    <row r="19" spans="1:13">
      <c r="A19" s="47" t="s">
        <v>260</v>
      </c>
      <c r="B19" s="48">
        <v>18937</v>
      </c>
      <c r="C19" s="49">
        <v>6196</v>
      </c>
      <c r="D19" s="49">
        <v>0</v>
      </c>
      <c r="E19" s="50">
        <f t="shared" si="3"/>
        <v>25133</v>
      </c>
      <c r="F19" s="48">
        <v>4190</v>
      </c>
      <c r="G19" s="49">
        <v>543</v>
      </c>
      <c r="H19" s="49">
        <v>0</v>
      </c>
      <c r="I19" s="110">
        <f t="shared" si="0"/>
        <v>4733</v>
      </c>
      <c r="J19" s="51">
        <f t="shared" si="1"/>
        <v>22.125996725986163</v>
      </c>
      <c r="K19" s="52">
        <f t="shared" si="1"/>
        <v>8.7637185280826344</v>
      </c>
      <c r="L19" s="103">
        <v>0</v>
      </c>
      <c r="M19" s="53">
        <f t="shared" si="2"/>
        <v>18.831814745553654</v>
      </c>
    </row>
    <row r="20" spans="1:13">
      <c r="A20" s="47" t="s">
        <v>261</v>
      </c>
      <c r="B20" s="48">
        <v>43668</v>
      </c>
      <c r="C20" s="49">
        <v>22293</v>
      </c>
      <c r="D20" s="49">
        <v>0</v>
      </c>
      <c r="E20" s="50">
        <f t="shared" si="3"/>
        <v>65961</v>
      </c>
      <c r="F20" s="48">
        <v>8396</v>
      </c>
      <c r="G20" s="49">
        <v>3258</v>
      </c>
      <c r="H20" s="49">
        <v>0</v>
      </c>
      <c r="I20" s="110">
        <f t="shared" si="0"/>
        <v>11654</v>
      </c>
      <c r="J20" s="51">
        <f t="shared" si="1"/>
        <v>19.226893835302739</v>
      </c>
      <c r="K20" s="52">
        <f t="shared" si="1"/>
        <v>14.614452967299151</v>
      </c>
      <c r="L20" s="103">
        <v>0</v>
      </c>
      <c r="M20" s="53">
        <f t="shared" si="2"/>
        <v>17.66801594881824</v>
      </c>
    </row>
    <row r="21" spans="1:13">
      <c r="A21" s="47" t="s">
        <v>262</v>
      </c>
      <c r="B21" s="48">
        <v>24316</v>
      </c>
      <c r="C21" s="49">
        <v>10124</v>
      </c>
      <c r="D21" s="49">
        <v>0</v>
      </c>
      <c r="E21" s="50">
        <f t="shared" si="3"/>
        <v>34440</v>
      </c>
      <c r="F21" s="48">
        <v>4025</v>
      </c>
      <c r="G21" s="49">
        <v>1496</v>
      </c>
      <c r="H21" s="49">
        <v>0</v>
      </c>
      <c r="I21" s="110">
        <f t="shared" si="0"/>
        <v>5521</v>
      </c>
      <c r="J21" s="51">
        <f t="shared" si="1"/>
        <v>16.552886987991446</v>
      </c>
      <c r="K21" s="52">
        <f t="shared" si="1"/>
        <v>14.776768075859344</v>
      </c>
      <c r="L21" s="103">
        <v>0</v>
      </c>
      <c r="M21" s="53">
        <f t="shared" si="2"/>
        <v>16.030778164924506</v>
      </c>
    </row>
    <row r="22" spans="1:13">
      <c r="A22" s="47" t="s">
        <v>263</v>
      </c>
      <c r="B22" s="48">
        <v>536448</v>
      </c>
      <c r="C22" s="49">
        <v>259266</v>
      </c>
      <c r="D22" s="49">
        <v>0</v>
      </c>
      <c r="E22" s="50">
        <f t="shared" si="3"/>
        <v>795714</v>
      </c>
      <c r="F22" s="48">
        <v>104981</v>
      </c>
      <c r="G22" s="49">
        <v>27013</v>
      </c>
      <c r="H22" s="49">
        <v>0</v>
      </c>
      <c r="I22" s="110">
        <f t="shared" si="0"/>
        <v>131994</v>
      </c>
      <c r="J22" s="51">
        <f t="shared" si="1"/>
        <v>19.569650739680267</v>
      </c>
      <c r="K22" s="52">
        <f t="shared" si="1"/>
        <v>10.419029105243263</v>
      </c>
      <c r="L22" s="103">
        <v>0</v>
      </c>
      <c r="M22" s="53">
        <f t="shared" si="2"/>
        <v>16.588120857494022</v>
      </c>
    </row>
    <row r="23" spans="1:13">
      <c r="A23" s="47" t="s">
        <v>264</v>
      </c>
      <c r="B23" s="48">
        <v>65373</v>
      </c>
      <c r="C23" s="49">
        <v>29967</v>
      </c>
      <c r="D23" s="49">
        <v>0</v>
      </c>
      <c r="E23" s="50">
        <f t="shared" si="3"/>
        <v>95340</v>
      </c>
      <c r="F23" s="48">
        <v>13543</v>
      </c>
      <c r="G23" s="49">
        <v>3471</v>
      </c>
      <c r="H23" s="49">
        <v>0</v>
      </c>
      <c r="I23" s="110">
        <f t="shared" si="0"/>
        <v>17014</v>
      </c>
      <c r="J23" s="51">
        <f t="shared" si="1"/>
        <v>20.716503755373015</v>
      </c>
      <c r="K23" s="52">
        <f t="shared" si="1"/>
        <v>11.582741015116628</v>
      </c>
      <c r="L23" s="103">
        <v>0</v>
      </c>
      <c r="M23" s="53">
        <f t="shared" si="2"/>
        <v>17.845605202433397</v>
      </c>
    </row>
    <row r="24" spans="1:13">
      <c r="A24" s="47" t="s">
        <v>265</v>
      </c>
      <c r="B24" s="48">
        <v>21011</v>
      </c>
      <c r="C24" s="49">
        <v>8325</v>
      </c>
      <c r="D24" s="49">
        <v>0</v>
      </c>
      <c r="E24" s="50">
        <f t="shared" si="3"/>
        <v>29336</v>
      </c>
      <c r="F24" s="48">
        <v>5860</v>
      </c>
      <c r="G24" s="49">
        <v>1049</v>
      </c>
      <c r="H24" s="49">
        <v>0</v>
      </c>
      <c r="I24" s="110">
        <f t="shared" si="0"/>
        <v>6909</v>
      </c>
      <c r="J24" s="51">
        <f t="shared" si="1"/>
        <v>27.89015277711675</v>
      </c>
      <c r="K24" s="52">
        <f t="shared" si="1"/>
        <v>12.6006006006006</v>
      </c>
      <c r="L24" s="103">
        <v>0</v>
      </c>
      <c r="M24" s="53">
        <f t="shared" si="2"/>
        <v>23.551268066539404</v>
      </c>
    </row>
    <row r="25" spans="1:13">
      <c r="A25" s="47" t="s">
        <v>266</v>
      </c>
      <c r="B25" s="48">
        <v>42722</v>
      </c>
      <c r="C25" s="49">
        <v>18303</v>
      </c>
      <c r="D25" s="49">
        <v>0</v>
      </c>
      <c r="E25" s="50">
        <f t="shared" si="3"/>
        <v>61025</v>
      </c>
      <c r="F25" s="48">
        <v>7015</v>
      </c>
      <c r="G25" s="49">
        <v>1707</v>
      </c>
      <c r="H25" s="49">
        <v>0</v>
      </c>
      <c r="I25" s="110">
        <f t="shared" si="0"/>
        <v>8722</v>
      </c>
      <c r="J25" s="51">
        <f t="shared" si="1"/>
        <v>16.420111418004776</v>
      </c>
      <c r="K25" s="52">
        <f t="shared" si="1"/>
        <v>9.3263399442714299</v>
      </c>
      <c r="L25" s="103">
        <v>0</v>
      </c>
      <c r="M25" s="53">
        <f t="shared" si="2"/>
        <v>14.292503072511265</v>
      </c>
    </row>
    <row r="26" spans="1:13">
      <c r="A26" s="47" t="s">
        <v>267</v>
      </c>
      <c r="B26" s="48">
        <v>132925</v>
      </c>
      <c r="C26" s="49">
        <v>75551</v>
      </c>
      <c r="D26" s="49">
        <v>0</v>
      </c>
      <c r="E26" s="50">
        <f t="shared" si="3"/>
        <v>208476</v>
      </c>
      <c r="F26" s="48">
        <v>12724</v>
      </c>
      <c r="G26" s="49">
        <v>4596</v>
      </c>
      <c r="H26" s="49">
        <v>0</v>
      </c>
      <c r="I26" s="110">
        <f t="shared" si="0"/>
        <v>17320</v>
      </c>
      <c r="J26" s="51">
        <f t="shared" si="1"/>
        <v>9.5723152153470004</v>
      </c>
      <c r="K26" s="52">
        <f t="shared" si="1"/>
        <v>6.0833079641566625</v>
      </c>
      <c r="L26" s="103">
        <v>0</v>
      </c>
      <c r="M26" s="53">
        <f t="shared" si="2"/>
        <v>8.3079107427233829</v>
      </c>
    </row>
    <row r="27" spans="1:13">
      <c r="A27" s="47" t="s">
        <v>268</v>
      </c>
      <c r="B27" s="48">
        <v>116705</v>
      </c>
      <c r="C27" s="49">
        <v>39937</v>
      </c>
      <c r="D27" s="49">
        <v>0</v>
      </c>
      <c r="E27" s="50">
        <f t="shared" si="3"/>
        <v>156642</v>
      </c>
      <c r="F27" s="48">
        <v>18417</v>
      </c>
      <c r="G27" s="49">
        <v>3893</v>
      </c>
      <c r="H27" s="49">
        <v>0</v>
      </c>
      <c r="I27" s="110">
        <f t="shared" si="0"/>
        <v>22310</v>
      </c>
      <c r="J27" s="51">
        <f t="shared" si="1"/>
        <v>15.780814875112464</v>
      </c>
      <c r="K27" s="52">
        <f t="shared" si="1"/>
        <v>9.7478528682675218</v>
      </c>
      <c r="L27" s="103">
        <v>0</v>
      </c>
      <c r="M27" s="53">
        <f t="shared" si="2"/>
        <v>14.24266799453531</v>
      </c>
    </row>
    <row r="28" spans="1:13">
      <c r="A28" s="47" t="s">
        <v>269</v>
      </c>
      <c r="B28" s="48">
        <v>40852</v>
      </c>
      <c r="C28" s="49">
        <v>25221</v>
      </c>
      <c r="D28" s="49">
        <v>0</v>
      </c>
      <c r="E28" s="50">
        <f t="shared" si="3"/>
        <v>66073</v>
      </c>
      <c r="F28" s="48">
        <v>7040</v>
      </c>
      <c r="G28" s="49">
        <v>3322</v>
      </c>
      <c r="H28" s="49">
        <v>0</v>
      </c>
      <c r="I28" s="110">
        <f t="shared" si="0"/>
        <v>10362</v>
      </c>
      <c r="J28" s="51">
        <f t="shared" si="1"/>
        <v>17.232938411828062</v>
      </c>
      <c r="K28" s="52">
        <f t="shared" si="1"/>
        <v>13.171563379723247</v>
      </c>
      <c r="L28" s="103">
        <v>0</v>
      </c>
      <c r="M28" s="53">
        <f t="shared" si="2"/>
        <v>15.682654034174323</v>
      </c>
    </row>
    <row r="29" spans="1:13">
      <c r="A29" s="47" t="s">
        <v>270</v>
      </c>
      <c r="B29" s="48">
        <v>51952</v>
      </c>
      <c r="C29" s="49">
        <v>16640</v>
      </c>
      <c r="D29" s="49">
        <v>0</v>
      </c>
      <c r="E29" s="50">
        <f t="shared" si="3"/>
        <v>68592</v>
      </c>
      <c r="F29" s="48">
        <v>11536</v>
      </c>
      <c r="G29" s="49">
        <v>2218</v>
      </c>
      <c r="H29" s="49">
        <v>0</v>
      </c>
      <c r="I29" s="110">
        <f t="shared" si="0"/>
        <v>13754</v>
      </c>
      <c r="J29" s="51">
        <f t="shared" si="1"/>
        <v>22.205112411456728</v>
      </c>
      <c r="K29" s="52">
        <f t="shared" si="1"/>
        <v>13.329326923076923</v>
      </c>
      <c r="L29" s="103">
        <v>0</v>
      </c>
      <c r="M29" s="53">
        <f t="shared" si="2"/>
        <v>20.051901096337765</v>
      </c>
    </row>
    <row r="30" spans="1:13">
      <c r="A30" s="47" t="s">
        <v>271</v>
      </c>
      <c r="B30" s="48">
        <v>20892</v>
      </c>
      <c r="C30" s="49">
        <v>7437</v>
      </c>
      <c r="D30" s="49">
        <v>0</v>
      </c>
      <c r="E30" s="50">
        <f t="shared" si="3"/>
        <v>28329</v>
      </c>
      <c r="F30" s="48">
        <v>5532</v>
      </c>
      <c r="G30" s="49">
        <v>1041</v>
      </c>
      <c r="H30" s="49">
        <v>0</v>
      </c>
      <c r="I30" s="110">
        <f t="shared" si="0"/>
        <v>6573</v>
      </c>
      <c r="J30" s="51">
        <f t="shared" si="1"/>
        <v>26.479035037334864</v>
      </c>
      <c r="K30" s="52">
        <f t="shared" si="1"/>
        <v>13.99757966922146</v>
      </c>
      <c r="L30" s="103">
        <v>0</v>
      </c>
      <c r="M30" s="53">
        <f t="shared" si="2"/>
        <v>23.202372127501853</v>
      </c>
    </row>
    <row r="31" spans="1:13">
      <c r="A31" s="47" t="s">
        <v>272</v>
      </c>
      <c r="B31" s="48">
        <v>59514</v>
      </c>
      <c r="C31" s="49">
        <v>17631</v>
      </c>
      <c r="D31" s="49">
        <v>0</v>
      </c>
      <c r="E31" s="50">
        <f t="shared" si="3"/>
        <v>77145</v>
      </c>
      <c r="F31" s="48">
        <v>16825</v>
      </c>
      <c r="G31" s="49">
        <v>2670</v>
      </c>
      <c r="H31" s="49">
        <v>0</v>
      </c>
      <c r="I31" s="110">
        <f t="shared" si="0"/>
        <v>19495</v>
      </c>
      <c r="J31" s="51">
        <f t="shared" si="1"/>
        <v>28.27065900460396</v>
      </c>
      <c r="K31" s="52">
        <f t="shared" si="1"/>
        <v>15.143780840564913</v>
      </c>
      <c r="L31" s="103">
        <v>0</v>
      </c>
      <c r="M31" s="53">
        <f t="shared" si="2"/>
        <v>25.27059433534254</v>
      </c>
    </row>
    <row r="32" spans="1:13">
      <c r="A32" s="47" t="s">
        <v>273</v>
      </c>
      <c r="B32" s="48">
        <v>132521</v>
      </c>
      <c r="C32" s="49">
        <v>59479</v>
      </c>
      <c r="D32" s="49">
        <v>0</v>
      </c>
      <c r="E32" s="50">
        <f t="shared" si="3"/>
        <v>192000</v>
      </c>
      <c r="F32" s="48">
        <v>36923</v>
      </c>
      <c r="G32" s="49">
        <v>9906</v>
      </c>
      <c r="H32" s="49">
        <v>0</v>
      </c>
      <c r="I32" s="110">
        <f t="shared" si="0"/>
        <v>46829</v>
      </c>
      <c r="J32" s="51">
        <f t="shared" si="1"/>
        <v>27.861999230310669</v>
      </c>
      <c r="K32" s="52">
        <f t="shared" si="1"/>
        <v>16.654617596126364</v>
      </c>
      <c r="L32" s="103">
        <v>0</v>
      </c>
      <c r="M32" s="53">
        <f t="shared" si="2"/>
        <v>24.390104166666667</v>
      </c>
    </row>
    <row r="33" spans="1:13">
      <c r="A33" s="47" t="s">
        <v>274</v>
      </c>
      <c r="B33" s="48">
        <v>278548</v>
      </c>
      <c r="C33" s="49">
        <v>66689</v>
      </c>
      <c r="D33" s="49">
        <v>0</v>
      </c>
      <c r="E33" s="50">
        <f t="shared" si="3"/>
        <v>345237</v>
      </c>
      <c r="F33" s="48">
        <v>32553</v>
      </c>
      <c r="G33" s="49">
        <v>6188</v>
      </c>
      <c r="H33" s="49">
        <v>0</v>
      </c>
      <c r="I33" s="110">
        <f t="shared" si="0"/>
        <v>38741</v>
      </c>
      <c r="J33" s="51">
        <f t="shared" si="1"/>
        <v>11.686675187041372</v>
      </c>
      <c r="K33" s="52">
        <f t="shared" si="1"/>
        <v>9.2788915713236069</v>
      </c>
      <c r="L33" s="103">
        <v>0</v>
      </c>
      <c r="M33" s="53">
        <f t="shared" si="2"/>
        <v>11.221566633935529</v>
      </c>
    </row>
    <row r="34" spans="1:13">
      <c r="A34" s="47" t="s">
        <v>275</v>
      </c>
      <c r="B34" s="48">
        <v>36560</v>
      </c>
      <c r="C34" s="49">
        <v>19492</v>
      </c>
      <c r="D34" s="49">
        <v>0</v>
      </c>
      <c r="E34" s="50">
        <f t="shared" si="3"/>
        <v>56052</v>
      </c>
      <c r="F34" s="48">
        <v>5784</v>
      </c>
      <c r="G34" s="49">
        <v>2692</v>
      </c>
      <c r="H34" s="49">
        <v>0</v>
      </c>
      <c r="I34" s="110">
        <f t="shared" si="0"/>
        <v>8476</v>
      </c>
      <c r="J34" s="51">
        <f t="shared" si="1"/>
        <v>15.820568927789935</v>
      </c>
      <c r="K34" s="52">
        <f t="shared" si="1"/>
        <v>13.810794171967986</v>
      </c>
      <c r="L34" s="103">
        <v>0</v>
      </c>
      <c r="M34" s="53">
        <f t="shared" si="2"/>
        <v>15.121672732462713</v>
      </c>
    </row>
    <row r="35" spans="1:13">
      <c r="A35" s="47" t="s">
        <v>276</v>
      </c>
      <c r="B35" s="48">
        <v>9555</v>
      </c>
      <c r="C35" s="49">
        <v>3726</v>
      </c>
      <c r="D35" s="49">
        <v>0</v>
      </c>
      <c r="E35" s="50">
        <f t="shared" si="3"/>
        <v>13281</v>
      </c>
      <c r="F35" s="48">
        <v>3069</v>
      </c>
      <c r="G35" s="49">
        <v>795</v>
      </c>
      <c r="H35" s="49">
        <v>0</v>
      </c>
      <c r="I35" s="110">
        <f t="shared" si="0"/>
        <v>3864</v>
      </c>
      <c r="J35" s="51">
        <f t="shared" si="1"/>
        <v>32.119309262166404</v>
      </c>
      <c r="K35" s="52">
        <f t="shared" si="1"/>
        <v>21.336553945249598</v>
      </c>
      <c r="L35" s="103">
        <v>0</v>
      </c>
      <c r="M35" s="53">
        <f t="shared" si="2"/>
        <v>29.094194714253447</v>
      </c>
    </row>
    <row r="36" spans="1:13">
      <c r="A36" s="47" t="s">
        <v>330</v>
      </c>
      <c r="B36" s="48">
        <v>10871</v>
      </c>
      <c r="C36" s="49">
        <v>2864</v>
      </c>
      <c r="D36" s="49">
        <v>0</v>
      </c>
      <c r="E36" s="50">
        <f t="shared" si="3"/>
        <v>13735</v>
      </c>
      <c r="F36" s="48">
        <v>2553</v>
      </c>
      <c r="G36" s="49">
        <v>464</v>
      </c>
      <c r="H36" s="49">
        <v>0</v>
      </c>
      <c r="I36" s="110">
        <f t="shared" si="0"/>
        <v>3017</v>
      </c>
      <c r="J36" s="51">
        <f t="shared" si="1"/>
        <v>23.484500045993929</v>
      </c>
      <c r="K36" s="52">
        <f t="shared" si="1"/>
        <v>16.201117318435752</v>
      </c>
      <c r="L36" s="103">
        <v>0</v>
      </c>
      <c r="M36" s="53">
        <f t="shared" si="2"/>
        <v>21.965780851838367</v>
      </c>
    </row>
    <row r="37" spans="1:13">
      <c r="A37" s="47" t="s">
        <v>277</v>
      </c>
      <c r="B37" s="48">
        <v>142650</v>
      </c>
      <c r="C37" s="49">
        <v>46899</v>
      </c>
      <c r="D37" s="49">
        <v>0</v>
      </c>
      <c r="E37" s="50">
        <f t="shared" si="3"/>
        <v>189549</v>
      </c>
      <c r="F37" s="48">
        <v>22585</v>
      </c>
      <c r="G37" s="49">
        <v>4219</v>
      </c>
      <c r="H37" s="49">
        <v>0</v>
      </c>
      <c r="I37" s="110">
        <f t="shared" si="0"/>
        <v>26804</v>
      </c>
      <c r="J37" s="51">
        <f t="shared" si="1"/>
        <v>15.832457062740973</v>
      </c>
      <c r="K37" s="52">
        <f t="shared" si="1"/>
        <v>8.9959274184950644</v>
      </c>
      <c r="L37" s="103">
        <v>0</v>
      </c>
      <c r="M37" s="53">
        <f t="shared" si="2"/>
        <v>14.140934534078259</v>
      </c>
    </row>
    <row r="38" spans="1:13">
      <c r="A38" s="47" t="s">
        <v>278</v>
      </c>
      <c r="B38" s="48">
        <v>42778</v>
      </c>
      <c r="C38" s="49">
        <v>19665</v>
      </c>
      <c r="D38" s="49">
        <v>0</v>
      </c>
      <c r="E38" s="50">
        <f t="shared" si="3"/>
        <v>62443</v>
      </c>
      <c r="F38" s="48">
        <v>7406</v>
      </c>
      <c r="G38" s="49">
        <v>2860</v>
      </c>
      <c r="H38" s="49">
        <v>0</v>
      </c>
      <c r="I38" s="110">
        <f t="shared" si="0"/>
        <v>10266</v>
      </c>
      <c r="J38" s="51">
        <f t="shared" si="1"/>
        <v>17.3126373369489</v>
      </c>
      <c r="K38" s="52">
        <f t="shared" si="1"/>
        <v>14.543605390287311</v>
      </c>
      <c r="L38" s="103">
        <v>0</v>
      </c>
      <c r="M38" s="53">
        <f t="shared" si="2"/>
        <v>16.440593821565265</v>
      </c>
    </row>
    <row r="39" spans="1:13">
      <c r="A39" s="47" t="s">
        <v>279</v>
      </c>
      <c r="B39" s="48">
        <v>231136</v>
      </c>
      <c r="C39" s="49">
        <v>84077</v>
      </c>
      <c r="D39" s="49">
        <v>0</v>
      </c>
      <c r="E39" s="50">
        <f t="shared" si="3"/>
        <v>315213</v>
      </c>
      <c r="F39" s="48">
        <v>28618</v>
      </c>
      <c r="G39" s="49">
        <v>7462</v>
      </c>
      <c r="H39" s="49">
        <v>0</v>
      </c>
      <c r="I39" s="110">
        <f t="shared" si="0"/>
        <v>36080</v>
      </c>
      <c r="J39" s="51">
        <f t="shared" si="1"/>
        <v>12.381455074068946</v>
      </c>
      <c r="K39" s="52">
        <f t="shared" si="1"/>
        <v>8.8751977354092091</v>
      </c>
      <c r="L39" s="103">
        <v>0</v>
      </c>
      <c r="M39" s="53">
        <f t="shared" si="2"/>
        <v>11.446228423320104</v>
      </c>
    </row>
    <row r="40" spans="1:13" ht="13.5" thickBot="1">
      <c r="A40" s="54" t="s">
        <v>280</v>
      </c>
      <c r="B40" s="55">
        <v>3088002</v>
      </c>
      <c r="C40" s="56">
        <v>1651369</v>
      </c>
      <c r="D40" s="56">
        <v>5936</v>
      </c>
      <c r="E40" s="57">
        <f t="shared" si="3"/>
        <v>4745307</v>
      </c>
      <c r="F40" s="55">
        <v>300553</v>
      </c>
      <c r="G40" s="56">
        <v>124949</v>
      </c>
      <c r="H40" s="56">
        <v>4843</v>
      </c>
      <c r="I40" s="111">
        <f t="shared" si="0"/>
        <v>430345</v>
      </c>
      <c r="J40" s="58">
        <f t="shared" si="1"/>
        <v>9.7329276341142261</v>
      </c>
      <c r="K40" s="59">
        <f t="shared" si="1"/>
        <v>7.5663888567606641</v>
      </c>
      <c r="L40" s="101">
        <f>H40/D40*100</f>
        <v>81.58692722371967</v>
      </c>
      <c r="M40" s="60">
        <f t="shared" si="2"/>
        <v>9.068854765350272</v>
      </c>
    </row>
    <row r="41" spans="1:13">
      <c r="A41" s="137"/>
      <c r="B41" s="138"/>
      <c r="C41" s="138"/>
      <c r="D41" s="138"/>
      <c r="E41" s="139"/>
      <c r="F41" s="138"/>
      <c r="G41" s="138"/>
      <c r="H41" s="138"/>
      <c r="I41" s="138"/>
      <c r="J41" s="140"/>
      <c r="K41" s="141"/>
      <c r="L41" s="142"/>
      <c r="M41" s="141"/>
    </row>
    <row r="42" spans="1:13" s="152" customFormat="1" ht="38.1" customHeight="1">
      <c r="A42" s="467" t="s">
        <v>1102</v>
      </c>
      <c r="B42" s="467"/>
      <c r="C42" s="467"/>
      <c r="D42" s="165"/>
      <c r="E42" s="165"/>
      <c r="F42" s="166"/>
      <c r="G42" s="167"/>
      <c r="H42" s="167"/>
      <c r="I42" s="167"/>
      <c r="J42" s="460" t="s">
        <v>1103</v>
      </c>
      <c r="K42" s="460"/>
      <c r="L42" s="460"/>
      <c r="M42" s="460"/>
    </row>
    <row r="44" spans="1:13" ht="35.25" customHeight="1">
      <c r="A44" s="461" t="s">
        <v>1143</v>
      </c>
      <c r="B44" s="461"/>
      <c r="C44" s="461"/>
      <c r="D44" s="461"/>
      <c r="E44" s="461"/>
      <c r="F44" s="461"/>
      <c r="G44" s="461"/>
      <c r="H44" s="461"/>
      <c r="I44" s="461"/>
      <c r="J44" s="461"/>
      <c r="K44" s="461"/>
      <c r="L44" s="461"/>
      <c r="M44" s="461"/>
    </row>
    <row r="45" spans="1:13" ht="15" customHeight="1" thickBot="1"/>
    <row r="46" spans="1:13" ht="37.5" customHeight="1" thickBot="1">
      <c r="A46" s="462" t="s">
        <v>240</v>
      </c>
      <c r="B46" s="464" t="s">
        <v>241</v>
      </c>
      <c r="C46" s="464"/>
      <c r="D46" s="464"/>
      <c r="E46" s="465"/>
      <c r="F46" s="466" t="s">
        <v>242</v>
      </c>
      <c r="G46" s="464"/>
      <c r="H46" s="464"/>
      <c r="I46" s="465"/>
      <c r="J46" s="464" t="s">
        <v>243</v>
      </c>
      <c r="K46" s="464"/>
      <c r="L46" s="464"/>
      <c r="M46" s="465"/>
    </row>
    <row r="47" spans="1:13" ht="39" thickBot="1">
      <c r="A47" s="468"/>
      <c r="B47" s="135" t="s">
        <v>244</v>
      </c>
      <c r="C47" s="131" t="s">
        <v>245</v>
      </c>
      <c r="D47" s="132" t="s">
        <v>246</v>
      </c>
      <c r="E47" s="133" t="s">
        <v>247</v>
      </c>
      <c r="F47" s="134" t="s">
        <v>244</v>
      </c>
      <c r="G47" s="131" t="s">
        <v>245</v>
      </c>
      <c r="H47" s="131" t="s">
        <v>246</v>
      </c>
      <c r="I47" s="133" t="s">
        <v>247</v>
      </c>
      <c r="J47" s="134" t="s">
        <v>244</v>
      </c>
      <c r="K47" s="131" t="s">
        <v>245</v>
      </c>
      <c r="L47" s="131" t="s">
        <v>246</v>
      </c>
      <c r="M47" s="133" t="s">
        <v>247</v>
      </c>
    </row>
    <row r="48" spans="1:13">
      <c r="A48" s="40" t="s">
        <v>281</v>
      </c>
      <c r="B48" s="41">
        <v>672413</v>
      </c>
      <c r="C48" s="42">
        <v>353274</v>
      </c>
      <c r="D48" s="42">
        <v>0</v>
      </c>
      <c r="E48" s="43">
        <f t="shared" ref="E48:E81" si="4">B48+C48+D48</f>
        <v>1025687</v>
      </c>
      <c r="F48" s="41">
        <v>104062</v>
      </c>
      <c r="G48" s="42">
        <v>31586</v>
      </c>
      <c r="H48" s="42">
        <v>0</v>
      </c>
      <c r="I48" s="258">
        <f t="shared" ref="I48:I81" si="5">F48+G48+H48</f>
        <v>135648</v>
      </c>
      <c r="J48" s="44">
        <f t="shared" ref="J48:K63" si="6">F48/B48*100</f>
        <v>15.475905433119227</v>
      </c>
      <c r="K48" s="45">
        <f t="shared" si="6"/>
        <v>8.9409353646178324</v>
      </c>
      <c r="L48" s="284">
        <v>0</v>
      </c>
      <c r="M48" s="46">
        <f t="shared" ref="M48:M81" si="7">I48/E48*100</f>
        <v>13.225087185466911</v>
      </c>
    </row>
    <row r="49" spans="1:13">
      <c r="A49" s="47" t="s">
        <v>282</v>
      </c>
      <c r="B49" s="48">
        <v>13536</v>
      </c>
      <c r="C49" s="49">
        <v>5615</v>
      </c>
      <c r="D49" s="49">
        <v>0</v>
      </c>
      <c r="E49" s="50">
        <f t="shared" si="4"/>
        <v>19151</v>
      </c>
      <c r="F49" s="48">
        <v>4269</v>
      </c>
      <c r="G49" s="49">
        <v>1171</v>
      </c>
      <c r="H49" s="49">
        <v>0</v>
      </c>
      <c r="I49" s="100">
        <f t="shared" si="5"/>
        <v>5440</v>
      </c>
      <c r="J49" s="51">
        <f t="shared" si="6"/>
        <v>31.538120567375888</v>
      </c>
      <c r="K49" s="52">
        <f t="shared" si="6"/>
        <v>20.854853072128225</v>
      </c>
      <c r="L49" s="260">
        <v>0</v>
      </c>
      <c r="M49" s="53">
        <f t="shared" si="7"/>
        <v>28.405827371938802</v>
      </c>
    </row>
    <row r="50" spans="1:13">
      <c r="A50" s="47" t="s">
        <v>283</v>
      </c>
      <c r="B50" s="48">
        <v>35699</v>
      </c>
      <c r="C50" s="49">
        <v>14834</v>
      </c>
      <c r="D50" s="49">
        <v>0</v>
      </c>
      <c r="E50" s="50">
        <f t="shared" si="4"/>
        <v>50533</v>
      </c>
      <c r="F50" s="48">
        <v>6995</v>
      </c>
      <c r="G50" s="49">
        <v>1770</v>
      </c>
      <c r="H50" s="49">
        <v>0</v>
      </c>
      <c r="I50" s="100">
        <f t="shared" si="5"/>
        <v>8765</v>
      </c>
      <c r="J50" s="51">
        <f t="shared" si="6"/>
        <v>19.594386397378077</v>
      </c>
      <c r="K50" s="52">
        <f t="shared" si="6"/>
        <v>11.932047997842792</v>
      </c>
      <c r="L50" s="260">
        <v>0</v>
      </c>
      <c r="M50" s="53">
        <f t="shared" si="7"/>
        <v>17.345101220984308</v>
      </c>
    </row>
    <row r="51" spans="1:13">
      <c r="A51" s="47" t="s">
        <v>284</v>
      </c>
      <c r="B51" s="48">
        <v>188378</v>
      </c>
      <c r="C51" s="49">
        <v>58908</v>
      </c>
      <c r="D51" s="49">
        <v>0</v>
      </c>
      <c r="E51" s="50">
        <f t="shared" si="4"/>
        <v>247286</v>
      </c>
      <c r="F51" s="48">
        <v>42907</v>
      </c>
      <c r="G51" s="49">
        <v>5250</v>
      </c>
      <c r="H51" s="49">
        <v>0</v>
      </c>
      <c r="I51" s="100">
        <f t="shared" si="5"/>
        <v>48157</v>
      </c>
      <c r="J51" s="51">
        <f t="shared" si="6"/>
        <v>22.777075879348967</v>
      </c>
      <c r="K51" s="52">
        <f t="shared" si="6"/>
        <v>8.9122020778162554</v>
      </c>
      <c r="L51" s="260">
        <v>0</v>
      </c>
      <c r="M51" s="53">
        <f t="shared" si="7"/>
        <v>19.474212045971061</v>
      </c>
    </row>
    <row r="52" spans="1:13">
      <c r="A52" s="47" t="s">
        <v>285</v>
      </c>
      <c r="B52" s="48">
        <v>49232</v>
      </c>
      <c r="C52" s="49">
        <v>25614</v>
      </c>
      <c r="D52" s="49">
        <v>0</v>
      </c>
      <c r="E52" s="50">
        <f t="shared" si="4"/>
        <v>74846</v>
      </c>
      <c r="F52" s="48">
        <v>10917</v>
      </c>
      <c r="G52" s="49">
        <v>2560</v>
      </c>
      <c r="H52" s="49">
        <v>0</v>
      </c>
      <c r="I52" s="100">
        <f t="shared" si="5"/>
        <v>13477</v>
      </c>
      <c r="J52" s="51">
        <f t="shared" si="6"/>
        <v>22.174601884952878</v>
      </c>
      <c r="K52" s="52">
        <f t="shared" si="6"/>
        <v>9.994534239087999</v>
      </c>
      <c r="L52" s="260">
        <v>0</v>
      </c>
      <c r="M52" s="53">
        <f t="shared" si="7"/>
        <v>18.006306282232849</v>
      </c>
    </row>
    <row r="53" spans="1:13">
      <c r="A53" s="47" t="s">
        <v>286</v>
      </c>
      <c r="B53" s="48">
        <v>19734</v>
      </c>
      <c r="C53" s="49">
        <v>6077</v>
      </c>
      <c r="D53" s="49">
        <v>0</v>
      </c>
      <c r="E53" s="50">
        <f t="shared" si="4"/>
        <v>25811</v>
      </c>
      <c r="F53" s="48">
        <v>6513</v>
      </c>
      <c r="G53" s="49">
        <v>1209</v>
      </c>
      <c r="H53" s="49">
        <v>0</v>
      </c>
      <c r="I53" s="100">
        <f t="shared" si="5"/>
        <v>7722</v>
      </c>
      <c r="J53" s="51">
        <f t="shared" si="6"/>
        <v>33.003952569169961</v>
      </c>
      <c r="K53" s="52">
        <f t="shared" si="6"/>
        <v>19.894684877406615</v>
      </c>
      <c r="L53" s="260">
        <v>0</v>
      </c>
      <c r="M53" s="53">
        <f t="shared" si="7"/>
        <v>29.917477044670875</v>
      </c>
    </row>
    <row r="54" spans="1:13">
      <c r="A54" s="47" t="s">
        <v>287</v>
      </c>
      <c r="B54" s="48">
        <v>449007</v>
      </c>
      <c r="C54" s="49">
        <v>165365</v>
      </c>
      <c r="D54" s="49">
        <v>0</v>
      </c>
      <c r="E54" s="50">
        <f t="shared" si="4"/>
        <v>614372</v>
      </c>
      <c r="F54" s="48">
        <v>98462</v>
      </c>
      <c r="G54" s="49">
        <v>18082</v>
      </c>
      <c r="H54" s="49">
        <v>0</v>
      </c>
      <c r="I54" s="100">
        <f t="shared" si="5"/>
        <v>116544</v>
      </c>
      <c r="J54" s="51">
        <f t="shared" si="6"/>
        <v>21.928834071629172</v>
      </c>
      <c r="K54" s="52">
        <f t="shared" si="6"/>
        <v>10.934599219907478</v>
      </c>
      <c r="L54" s="260">
        <v>0</v>
      </c>
      <c r="M54" s="53">
        <f t="shared" si="7"/>
        <v>18.969614500660835</v>
      </c>
    </row>
    <row r="55" spans="1:13">
      <c r="A55" s="47" t="s">
        <v>288</v>
      </c>
      <c r="B55" s="48">
        <v>260856</v>
      </c>
      <c r="C55" s="49">
        <v>76591</v>
      </c>
      <c r="D55" s="49">
        <v>0</v>
      </c>
      <c r="E55" s="50">
        <f t="shared" si="4"/>
        <v>337447</v>
      </c>
      <c r="F55" s="48">
        <v>35006</v>
      </c>
      <c r="G55" s="49">
        <v>7574</v>
      </c>
      <c r="H55" s="49">
        <v>0</v>
      </c>
      <c r="I55" s="100">
        <f t="shared" si="5"/>
        <v>42580</v>
      </c>
      <c r="J55" s="51">
        <f t="shared" si="6"/>
        <v>13.419664489220107</v>
      </c>
      <c r="K55" s="52">
        <f t="shared" si="6"/>
        <v>9.8888903395960366</v>
      </c>
      <c r="L55" s="260">
        <v>0</v>
      </c>
      <c r="M55" s="53">
        <f t="shared" si="7"/>
        <v>12.618277833259741</v>
      </c>
    </row>
    <row r="56" spans="1:13">
      <c r="A56" s="47" t="s">
        <v>289</v>
      </c>
      <c r="B56" s="48">
        <v>69963</v>
      </c>
      <c r="C56" s="49">
        <v>24727</v>
      </c>
      <c r="D56" s="49">
        <v>0</v>
      </c>
      <c r="E56" s="50">
        <f t="shared" si="4"/>
        <v>94690</v>
      </c>
      <c r="F56" s="48">
        <v>19210</v>
      </c>
      <c r="G56" s="49">
        <v>5426</v>
      </c>
      <c r="H56" s="49">
        <v>0</v>
      </c>
      <c r="I56" s="100">
        <f t="shared" si="5"/>
        <v>24636</v>
      </c>
      <c r="J56" s="51">
        <f t="shared" si="6"/>
        <v>27.457370324314279</v>
      </c>
      <c r="K56" s="52">
        <f t="shared" si="6"/>
        <v>21.943624378210053</v>
      </c>
      <c r="L56" s="260">
        <v>0</v>
      </c>
      <c r="M56" s="53">
        <f t="shared" si="7"/>
        <v>26.01753089027352</v>
      </c>
    </row>
    <row r="57" spans="1:13">
      <c r="A57" s="47" t="s">
        <v>290</v>
      </c>
      <c r="B57" s="48">
        <v>79066</v>
      </c>
      <c r="C57" s="49">
        <v>29388</v>
      </c>
      <c r="D57" s="49">
        <v>0</v>
      </c>
      <c r="E57" s="50">
        <f t="shared" si="4"/>
        <v>108454</v>
      </c>
      <c r="F57" s="48">
        <v>15780</v>
      </c>
      <c r="G57" s="49">
        <v>3555</v>
      </c>
      <c r="H57" s="49">
        <v>0</v>
      </c>
      <c r="I57" s="100">
        <f t="shared" si="5"/>
        <v>19335</v>
      </c>
      <c r="J57" s="51">
        <f t="shared" si="6"/>
        <v>19.958009763994639</v>
      </c>
      <c r="K57" s="52">
        <f t="shared" si="6"/>
        <v>12.096774193548388</v>
      </c>
      <c r="L57" s="260">
        <v>0</v>
      </c>
      <c r="M57" s="53">
        <f t="shared" si="7"/>
        <v>17.827834842421673</v>
      </c>
    </row>
    <row r="58" spans="1:13">
      <c r="A58" s="47" t="s">
        <v>291</v>
      </c>
      <c r="B58" s="48">
        <v>194724</v>
      </c>
      <c r="C58" s="49">
        <v>86498</v>
      </c>
      <c r="D58" s="49">
        <v>0</v>
      </c>
      <c r="E58" s="50">
        <f t="shared" si="4"/>
        <v>281222</v>
      </c>
      <c r="F58" s="48">
        <v>47764</v>
      </c>
      <c r="G58" s="49">
        <v>11392</v>
      </c>
      <c r="H58" s="49">
        <v>0</v>
      </c>
      <c r="I58" s="100">
        <f t="shared" si="5"/>
        <v>59156</v>
      </c>
      <c r="J58" s="51">
        <f t="shared" si="6"/>
        <v>24.529077052648876</v>
      </c>
      <c r="K58" s="52">
        <f t="shared" si="6"/>
        <v>13.170246710906611</v>
      </c>
      <c r="L58" s="260">
        <v>0</v>
      </c>
      <c r="M58" s="53">
        <f t="shared" si="7"/>
        <v>21.035338629267979</v>
      </c>
    </row>
    <row r="59" spans="1:13">
      <c r="A59" s="47" t="s">
        <v>292</v>
      </c>
      <c r="B59" s="48">
        <v>124403</v>
      </c>
      <c r="C59" s="49">
        <v>31520</v>
      </c>
      <c r="D59" s="49">
        <v>0</v>
      </c>
      <c r="E59" s="50">
        <f t="shared" si="4"/>
        <v>155923</v>
      </c>
      <c r="F59" s="48">
        <v>17870</v>
      </c>
      <c r="G59" s="49">
        <v>2489</v>
      </c>
      <c r="H59" s="49">
        <v>0</v>
      </c>
      <c r="I59" s="100">
        <f t="shared" si="5"/>
        <v>20359</v>
      </c>
      <c r="J59" s="51">
        <f t="shared" si="6"/>
        <v>14.364605355176321</v>
      </c>
      <c r="K59" s="52">
        <f t="shared" si="6"/>
        <v>7.8965736040609134</v>
      </c>
      <c r="L59" s="260">
        <v>0</v>
      </c>
      <c r="M59" s="53">
        <f t="shared" si="7"/>
        <v>13.057085869307286</v>
      </c>
    </row>
    <row r="60" spans="1:13">
      <c r="A60" s="47" t="s">
        <v>293</v>
      </c>
      <c r="B60" s="48">
        <v>74332</v>
      </c>
      <c r="C60" s="49">
        <v>20099</v>
      </c>
      <c r="D60" s="49">
        <v>0</v>
      </c>
      <c r="E60" s="50">
        <f t="shared" si="4"/>
        <v>94431</v>
      </c>
      <c r="F60" s="48">
        <v>8876</v>
      </c>
      <c r="G60" s="49">
        <v>1418</v>
      </c>
      <c r="H60" s="49">
        <v>0</v>
      </c>
      <c r="I60" s="100">
        <f t="shared" si="5"/>
        <v>10294</v>
      </c>
      <c r="J60" s="51">
        <f t="shared" si="6"/>
        <v>11.941021363611902</v>
      </c>
      <c r="K60" s="52">
        <f t="shared" si="6"/>
        <v>7.0550773670331859</v>
      </c>
      <c r="L60" s="260">
        <v>0</v>
      </c>
      <c r="M60" s="53">
        <f t="shared" si="7"/>
        <v>10.901081212737344</v>
      </c>
    </row>
    <row r="61" spans="1:13">
      <c r="A61" s="47" t="s">
        <v>294</v>
      </c>
      <c r="B61" s="48">
        <v>164185</v>
      </c>
      <c r="C61" s="49">
        <v>70139</v>
      </c>
      <c r="D61" s="49">
        <v>0</v>
      </c>
      <c r="E61" s="50">
        <f t="shared" si="4"/>
        <v>234324</v>
      </c>
      <c r="F61" s="48">
        <v>18244</v>
      </c>
      <c r="G61" s="49">
        <v>6170</v>
      </c>
      <c r="H61" s="49">
        <v>0</v>
      </c>
      <c r="I61" s="100">
        <f t="shared" si="5"/>
        <v>24414</v>
      </c>
      <c r="J61" s="51">
        <f t="shared" si="6"/>
        <v>11.111855528824192</v>
      </c>
      <c r="K61" s="52">
        <f t="shared" si="6"/>
        <v>8.7968177476154494</v>
      </c>
      <c r="L61" s="260">
        <v>0</v>
      </c>
      <c r="M61" s="53">
        <f t="shared" si="7"/>
        <v>10.418907154196754</v>
      </c>
    </row>
    <row r="62" spans="1:13">
      <c r="A62" s="47" t="s">
        <v>295</v>
      </c>
      <c r="B62" s="48">
        <v>16711</v>
      </c>
      <c r="C62" s="49">
        <v>5431</v>
      </c>
      <c r="D62" s="49">
        <v>0</v>
      </c>
      <c r="E62" s="50">
        <f t="shared" si="4"/>
        <v>22142</v>
      </c>
      <c r="F62" s="48">
        <v>4034</v>
      </c>
      <c r="G62" s="49">
        <v>651</v>
      </c>
      <c r="H62" s="49">
        <v>0</v>
      </c>
      <c r="I62" s="100">
        <f t="shared" si="5"/>
        <v>4685</v>
      </c>
      <c r="J62" s="51">
        <f t="shared" si="6"/>
        <v>24.139788163485129</v>
      </c>
      <c r="K62" s="52">
        <f t="shared" si="6"/>
        <v>11.986742772969986</v>
      </c>
      <c r="L62" s="260">
        <v>0</v>
      </c>
      <c r="M62" s="53">
        <f t="shared" si="7"/>
        <v>21.158883569686569</v>
      </c>
    </row>
    <row r="63" spans="1:13">
      <c r="A63" s="47" t="s">
        <v>296</v>
      </c>
      <c r="B63" s="48">
        <v>34258</v>
      </c>
      <c r="C63" s="49">
        <v>12829</v>
      </c>
      <c r="D63" s="49">
        <v>0</v>
      </c>
      <c r="E63" s="50">
        <f t="shared" si="4"/>
        <v>47087</v>
      </c>
      <c r="F63" s="48">
        <v>4284</v>
      </c>
      <c r="G63" s="49">
        <v>1233</v>
      </c>
      <c r="H63" s="49">
        <v>0</v>
      </c>
      <c r="I63" s="100">
        <f t="shared" si="5"/>
        <v>5517</v>
      </c>
      <c r="J63" s="51">
        <f t="shared" si="6"/>
        <v>12.505108295872496</v>
      </c>
      <c r="K63" s="52">
        <f t="shared" si="6"/>
        <v>9.6110374931795146</v>
      </c>
      <c r="L63" s="260">
        <v>0</v>
      </c>
      <c r="M63" s="53">
        <f t="shared" si="7"/>
        <v>11.716609679954129</v>
      </c>
    </row>
    <row r="64" spans="1:13">
      <c r="A64" s="47" t="s">
        <v>297</v>
      </c>
      <c r="B64" s="48">
        <v>28658</v>
      </c>
      <c r="C64" s="49">
        <v>10579</v>
      </c>
      <c r="D64" s="49">
        <v>0</v>
      </c>
      <c r="E64" s="50">
        <f t="shared" si="4"/>
        <v>39237</v>
      </c>
      <c r="F64" s="48">
        <v>4377</v>
      </c>
      <c r="G64" s="49">
        <v>1310</v>
      </c>
      <c r="H64" s="49">
        <v>0</v>
      </c>
      <c r="I64" s="100">
        <f t="shared" si="5"/>
        <v>5687</v>
      </c>
      <c r="J64" s="51">
        <f t="shared" ref="J64:K81" si="8">F64/B64*100</f>
        <v>15.273222136925115</v>
      </c>
      <c r="K64" s="52">
        <f t="shared" si="8"/>
        <v>12.383022970034975</v>
      </c>
      <c r="L64" s="260">
        <v>0</v>
      </c>
      <c r="M64" s="53">
        <f t="shared" si="7"/>
        <v>14.493972525932156</v>
      </c>
    </row>
    <row r="65" spans="1:13">
      <c r="A65" s="47" t="s">
        <v>298</v>
      </c>
      <c r="B65" s="48">
        <v>57724</v>
      </c>
      <c r="C65" s="49">
        <v>34310</v>
      </c>
      <c r="D65" s="49">
        <v>0</v>
      </c>
      <c r="E65" s="50">
        <f t="shared" si="4"/>
        <v>92034</v>
      </c>
      <c r="F65" s="48">
        <v>8271</v>
      </c>
      <c r="G65" s="49">
        <v>3114</v>
      </c>
      <c r="H65" s="49">
        <v>0</v>
      </c>
      <c r="I65" s="100">
        <f t="shared" si="5"/>
        <v>11385</v>
      </c>
      <c r="J65" s="51">
        <f t="shared" si="8"/>
        <v>14.328528861478762</v>
      </c>
      <c r="K65" s="52">
        <f t="shared" si="8"/>
        <v>9.076071116292626</v>
      </c>
      <c r="L65" s="260">
        <v>0</v>
      </c>
      <c r="M65" s="53">
        <f t="shared" si="7"/>
        <v>12.370428319968706</v>
      </c>
    </row>
    <row r="66" spans="1:13">
      <c r="A66" s="47" t="s">
        <v>299</v>
      </c>
      <c r="B66" s="48">
        <v>40344</v>
      </c>
      <c r="C66" s="49">
        <v>14382</v>
      </c>
      <c r="D66" s="49">
        <v>0</v>
      </c>
      <c r="E66" s="50">
        <f t="shared" si="4"/>
        <v>54726</v>
      </c>
      <c r="F66" s="48">
        <v>10959</v>
      </c>
      <c r="G66" s="49">
        <v>2786</v>
      </c>
      <c r="H66" s="49">
        <v>0</v>
      </c>
      <c r="I66" s="100">
        <f t="shared" si="5"/>
        <v>13745</v>
      </c>
      <c r="J66" s="51">
        <f t="shared" si="8"/>
        <v>27.163890541344436</v>
      </c>
      <c r="K66" s="52">
        <f t="shared" si="8"/>
        <v>19.371436517869558</v>
      </c>
      <c r="L66" s="260">
        <v>0</v>
      </c>
      <c r="M66" s="53">
        <f t="shared" si="7"/>
        <v>25.116032598764754</v>
      </c>
    </row>
    <row r="67" spans="1:13">
      <c r="A67" s="47" t="s">
        <v>300</v>
      </c>
      <c r="B67" s="48">
        <v>149194</v>
      </c>
      <c r="C67" s="49">
        <v>61537</v>
      </c>
      <c r="D67" s="49">
        <v>0</v>
      </c>
      <c r="E67" s="50">
        <f t="shared" si="4"/>
        <v>210731</v>
      </c>
      <c r="F67" s="48">
        <v>28669</v>
      </c>
      <c r="G67" s="49">
        <v>7375</v>
      </c>
      <c r="H67" s="49">
        <v>0</v>
      </c>
      <c r="I67" s="100">
        <f t="shared" si="5"/>
        <v>36044</v>
      </c>
      <c r="J67" s="51">
        <f t="shared" si="8"/>
        <v>19.21592021126855</v>
      </c>
      <c r="K67" s="52">
        <f t="shared" si="8"/>
        <v>11.984659635666347</v>
      </c>
      <c r="L67" s="260">
        <v>0</v>
      </c>
      <c r="M67" s="53">
        <f t="shared" si="7"/>
        <v>17.104270373129722</v>
      </c>
    </row>
    <row r="68" spans="1:13">
      <c r="A68" s="47" t="s">
        <v>301</v>
      </c>
      <c r="B68" s="48">
        <v>127725</v>
      </c>
      <c r="C68" s="49">
        <v>63296</v>
      </c>
      <c r="D68" s="49">
        <v>0</v>
      </c>
      <c r="E68" s="50">
        <f t="shared" si="4"/>
        <v>191021</v>
      </c>
      <c r="F68" s="48">
        <v>19585</v>
      </c>
      <c r="G68" s="49">
        <v>6298</v>
      </c>
      <c r="H68" s="49">
        <v>0</v>
      </c>
      <c r="I68" s="100">
        <f t="shared" si="5"/>
        <v>25883</v>
      </c>
      <c r="J68" s="51">
        <f t="shared" si="8"/>
        <v>15.333724799373655</v>
      </c>
      <c r="K68" s="52">
        <f t="shared" si="8"/>
        <v>9.9500758341759354</v>
      </c>
      <c r="L68" s="260">
        <v>0</v>
      </c>
      <c r="M68" s="53">
        <f t="shared" si="7"/>
        <v>13.549819129833892</v>
      </c>
    </row>
    <row r="69" spans="1:13">
      <c r="A69" s="47" t="s">
        <v>302</v>
      </c>
      <c r="B69" s="48">
        <v>18098</v>
      </c>
      <c r="C69" s="49">
        <v>4151</v>
      </c>
      <c r="D69" s="49">
        <v>0</v>
      </c>
      <c r="E69" s="50">
        <f t="shared" si="4"/>
        <v>22249</v>
      </c>
      <c r="F69" s="48">
        <v>3596</v>
      </c>
      <c r="G69" s="49">
        <v>457</v>
      </c>
      <c r="H69" s="49">
        <v>0</v>
      </c>
      <c r="I69" s="100">
        <f t="shared" si="5"/>
        <v>4053</v>
      </c>
      <c r="J69" s="51">
        <f t="shared" si="8"/>
        <v>19.869598850701735</v>
      </c>
      <c r="K69" s="52">
        <f t="shared" si="8"/>
        <v>11.009395326427367</v>
      </c>
      <c r="L69" s="260">
        <v>0</v>
      </c>
      <c r="M69" s="53">
        <f t="shared" si="7"/>
        <v>18.216549058384647</v>
      </c>
    </row>
    <row r="70" spans="1:13">
      <c r="A70" s="47" t="s">
        <v>303</v>
      </c>
      <c r="B70" s="48">
        <v>18232</v>
      </c>
      <c r="C70" s="49">
        <v>8924</v>
      </c>
      <c r="D70" s="49">
        <v>0</v>
      </c>
      <c r="E70" s="50">
        <f t="shared" si="4"/>
        <v>27156</v>
      </c>
      <c r="F70" s="48">
        <v>3070</v>
      </c>
      <c r="G70" s="49">
        <v>1030</v>
      </c>
      <c r="H70" s="49">
        <v>0</v>
      </c>
      <c r="I70" s="100">
        <f t="shared" si="5"/>
        <v>4100</v>
      </c>
      <c r="J70" s="51">
        <f t="shared" si="8"/>
        <v>16.838525669153135</v>
      </c>
      <c r="K70" s="52">
        <f t="shared" si="8"/>
        <v>11.541909457642314</v>
      </c>
      <c r="L70" s="260">
        <v>0</v>
      </c>
      <c r="M70" s="53">
        <f t="shared" si="7"/>
        <v>15.097952570334364</v>
      </c>
    </row>
    <row r="71" spans="1:13">
      <c r="A71" s="47" t="s">
        <v>304</v>
      </c>
      <c r="B71" s="48">
        <v>55795</v>
      </c>
      <c r="C71" s="49">
        <v>18360</v>
      </c>
      <c r="D71" s="49">
        <v>0</v>
      </c>
      <c r="E71" s="50">
        <f t="shared" si="4"/>
        <v>74155</v>
      </c>
      <c r="F71" s="48">
        <v>12262</v>
      </c>
      <c r="G71" s="49">
        <v>2242</v>
      </c>
      <c r="H71" s="49">
        <v>0</v>
      </c>
      <c r="I71" s="100">
        <f t="shared" si="5"/>
        <v>14504</v>
      </c>
      <c r="J71" s="51">
        <f t="shared" si="8"/>
        <v>21.976879648714043</v>
      </c>
      <c r="K71" s="52">
        <f t="shared" si="8"/>
        <v>12.211328976034858</v>
      </c>
      <c r="L71" s="260">
        <v>0</v>
      </c>
      <c r="M71" s="53">
        <f t="shared" si="7"/>
        <v>19.559031757804597</v>
      </c>
    </row>
    <row r="72" spans="1:13">
      <c r="A72" s="47" t="s">
        <v>305</v>
      </c>
      <c r="B72" s="48">
        <v>226094</v>
      </c>
      <c r="C72" s="49">
        <v>100912</v>
      </c>
      <c r="D72" s="49">
        <v>0</v>
      </c>
      <c r="E72" s="50">
        <f t="shared" si="4"/>
        <v>327006</v>
      </c>
      <c r="F72" s="48">
        <v>47643</v>
      </c>
      <c r="G72" s="49">
        <v>16686</v>
      </c>
      <c r="H72" s="49">
        <v>0</v>
      </c>
      <c r="I72" s="100">
        <f t="shared" si="5"/>
        <v>64329</v>
      </c>
      <c r="J72" s="51">
        <f t="shared" si="8"/>
        <v>21.072208904261057</v>
      </c>
      <c r="K72" s="52">
        <f t="shared" si="8"/>
        <v>16.535198985254478</v>
      </c>
      <c r="L72" s="260">
        <v>0</v>
      </c>
      <c r="M72" s="53">
        <f t="shared" si="7"/>
        <v>19.672116107961322</v>
      </c>
    </row>
    <row r="73" spans="1:13">
      <c r="A73" s="47" t="s">
        <v>306</v>
      </c>
      <c r="B73" s="48">
        <v>43641</v>
      </c>
      <c r="C73" s="49">
        <v>20154</v>
      </c>
      <c r="D73" s="49">
        <v>0</v>
      </c>
      <c r="E73" s="50">
        <f t="shared" si="4"/>
        <v>63795</v>
      </c>
      <c r="F73" s="48">
        <v>9115</v>
      </c>
      <c r="G73" s="49">
        <v>3184</v>
      </c>
      <c r="H73" s="49">
        <v>0</v>
      </c>
      <c r="I73" s="100">
        <f t="shared" si="5"/>
        <v>12299</v>
      </c>
      <c r="J73" s="51">
        <f t="shared" si="8"/>
        <v>20.886322494901581</v>
      </c>
      <c r="K73" s="52">
        <f t="shared" si="8"/>
        <v>15.798352684330656</v>
      </c>
      <c r="L73" s="260">
        <v>0</v>
      </c>
      <c r="M73" s="53">
        <f t="shared" si="7"/>
        <v>19.27894035582726</v>
      </c>
    </row>
    <row r="74" spans="1:13">
      <c r="A74" s="47" t="s">
        <v>307</v>
      </c>
      <c r="B74" s="48">
        <v>82518</v>
      </c>
      <c r="C74" s="49">
        <v>35598</v>
      </c>
      <c r="D74" s="49">
        <v>0</v>
      </c>
      <c r="E74" s="50">
        <f t="shared" si="4"/>
        <v>118116</v>
      </c>
      <c r="F74" s="48">
        <v>12708</v>
      </c>
      <c r="G74" s="49">
        <v>4206</v>
      </c>
      <c r="H74" s="49">
        <v>0</v>
      </c>
      <c r="I74" s="100">
        <f t="shared" si="5"/>
        <v>16914</v>
      </c>
      <c r="J74" s="51">
        <f t="shared" si="8"/>
        <v>15.400276303351996</v>
      </c>
      <c r="K74" s="52">
        <f t="shared" si="8"/>
        <v>11.815270520815776</v>
      </c>
      <c r="L74" s="260">
        <v>0</v>
      </c>
      <c r="M74" s="53">
        <f t="shared" si="7"/>
        <v>14.319821192725795</v>
      </c>
    </row>
    <row r="75" spans="1:13">
      <c r="A75" s="47" t="s">
        <v>308</v>
      </c>
      <c r="B75" s="48">
        <v>4411</v>
      </c>
      <c r="C75" s="49">
        <v>2198</v>
      </c>
      <c r="D75" s="49">
        <v>0</v>
      </c>
      <c r="E75" s="50">
        <f t="shared" si="4"/>
        <v>6609</v>
      </c>
      <c r="F75" s="48">
        <v>1514</v>
      </c>
      <c r="G75" s="49">
        <v>616</v>
      </c>
      <c r="H75" s="49">
        <v>0</v>
      </c>
      <c r="I75" s="100">
        <f t="shared" si="5"/>
        <v>2130</v>
      </c>
      <c r="J75" s="51">
        <f t="shared" si="8"/>
        <v>34.323282702335071</v>
      </c>
      <c r="K75" s="52">
        <f t="shared" si="8"/>
        <v>28.02547770700637</v>
      </c>
      <c r="L75" s="260">
        <v>0</v>
      </c>
      <c r="M75" s="53">
        <f t="shared" si="7"/>
        <v>32.228778937812073</v>
      </c>
    </row>
    <row r="76" spans="1:13">
      <c r="A76" s="47" t="s">
        <v>309</v>
      </c>
      <c r="B76" s="48">
        <v>114991</v>
      </c>
      <c r="C76" s="49">
        <v>30765</v>
      </c>
      <c r="D76" s="49">
        <v>0</v>
      </c>
      <c r="E76" s="50">
        <f t="shared" si="4"/>
        <v>145756</v>
      </c>
      <c r="F76" s="48">
        <v>24946</v>
      </c>
      <c r="G76" s="49">
        <v>2896</v>
      </c>
      <c r="H76" s="49">
        <v>0</v>
      </c>
      <c r="I76" s="100">
        <f t="shared" si="5"/>
        <v>27842</v>
      </c>
      <c r="J76" s="51">
        <f t="shared" si="8"/>
        <v>21.693871694306509</v>
      </c>
      <c r="K76" s="52">
        <f t="shared" si="8"/>
        <v>9.413294327970096</v>
      </c>
      <c r="L76" s="260">
        <v>0</v>
      </c>
      <c r="M76" s="53">
        <f t="shared" si="7"/>
        <v>19.101786547380552</v>
      </c>
    </row>
    <row r="77" spans="1:13">
      <c r="A77" s="47" t="s">
        <v>310</v>
      </c>
      <c r="B77" s="48">
        <v>46360</v>
      </c>
      <c r="C77" s="49">
        <v>21654</v>
      </c>
      <c r="D77" s="49">
        <v>0</v>
      </c>
      <c r="E77" s="50">
        <f t="shared" si="4"/>
        <v>68014</v>
      </c>
      <c r="F77" s="48">
        <v>6188</v>
      </c>
      <c r="G77" s="49">
        <v>1848</v>
      </c>
      <c r="H77" s="49">
        <v>0</v>
      </c>
      <c r="I77" s="100">
        <f t="shared" si="5"/>
        <v>8036</v>
      </c>
      <c r="J77" s="51">
        <f t="shared" si="8"/>
        <v>13.347713546160483</v>
      </c>
      <c r="K77" s="52">
        <f t="shared" si="8"/>
        <v>8.5342200055417017</v>
      </c>
      <c r="L77" s="260">
        <v>0</v>
      </c>
      <c r="M77" s="53">
        <f t="shared" si="7"/>
        <v>11.815214514658747</v>
      </c>
    </row>
    <row r="78" spans="1:13">
      <c r="A78" s="47" t="s">
        <v>311</v>
      </c>
      <c r="B78" s="48">
        <v>60239</v>
      </c>
      <c r="C78" s="49">
        <v>21196</v>
      </c>
      <c r="D78" s="49">
        <v>0</v>
      </c>
      <c r="E78" s="50">
        <f t="shared" si="4"/>
        <v>81435</v>
      </c>
      <c r="F78" s="48">
        <v>15133</v>
      </c>
      <c r="G78" s="49">
        <v>1998</v>
      </c>
      <c r="H78" s="49">
        <v>0</v>
      </c>
      <c r="I78" s="100">
        <f t="shared" si="5"/>
        <v>17131</v>
      </c>
      <c r="J78" s="51">
        <f t="shared" si="8"/>
        <v>25.121598964126228</v>
      </c>
      <c r="K78" s="52">
        <f t="shared" si="8"/>
        <v>9.426306850349123</v>
      </c>
      <c r="L78" s="260">
        <v>0</v>
      </c>
      <c r="M78" s="53">
        <f t="shared" si="7"/>
        <v>21.036409406274942</v>
      </c>
    </row>
    <row r="79" spans="1:13">
      <c r="A79" s="47" t="s">
        <v>312</v>
      </c>
      <c r="B79" s="48">
        <v>27177</v>
      </c>
      <c r="C79" s="49">
        <v>8680</v>
      </c>
      <c r="D79" s="49">
        <v>0</v>
      </c>
      <c r="E79" s="50">
        <f t="shared" si="4"/>
        <v>35857</v>
      </c>
      <c r="F79" s="48">
        <v>7277</v>
      </c>
      <c r="G79" s="49">
        <v>1406</v>
      </c>
      <c r="H79" s="49">
        <v>0</v>
      </c>
      <c r="I79" s="100">
        <f t="shared" si="5"/>
        <v>8683</v>
      </c>
      <c r="J79" s="51">
        <f t="shared" si="8"/>
        <v>26.776318210251315</v>
      </c>
      <c r="K79" s="52">
        <f t="shared" si="8"/>
        <v>16.198156682027651</v>
      </c>
      <c r="L79" s="260">
        <v>0</v>
      </c>
      <c r="M79" s="53">
        <f t="shared" si="7"/>
        <v>24.215634325236355</v>
      </c>
    </row>
    <row r="80" spans="1:13">
      <c r="A80" s="47" t="s">
        <v>313</v>
      </c>
      <c r="B80" s="48">
        <v>78073</v>
      </c>
      <c r="C80" s="49">
        <v>24126</v>
      </c>
      <c r="D80" s="49">
        <v>0</v>
      </c>
      <c r="E80" s="50">
        <f t="shared" si="4"/>
        <v>102199</v>
      </c>
      <c r="F80" s="48">
        <v>20991</v>
      </c>
      <c r="G80" s="49">
        <v>2783</v>
      </c>
      <c r="H80" s="49">
        <v>0</v>
      </c>
      <c r="I80" s="100">
        <f t="shared" si="5"/>
        <v>23774</v>
      </c>
      <c r="J80" s="51">
        <f t="shared" si="8"/>
        <v>26.886375571580444</v>
      </c>
      <c r="K80" s="52">
        <f t="shared" si="8"/>
        <v>11.53527314929951</v>
      </c>
      <c r="L80" s="260">
        <v>0</v>
      </c>
      <c r="M80" s="53">
        <f t="shared" si="7"/>
        <v>23.26245853677629</v>
      </c>
    </row>
    <row r="81" spans="1:13" ht="13.5" thickBot="1">
      <c r="A81" s="54" t="s">
        <v>314</v>
      </c>
      <c r="B81" s="55">
        <v>41790</v>
      </c>
      <c r="C81" s="56">
        <v>13128</v>
      </c>
      <c r="D81" s="56">
        <v>0</v>
      </c>
      <c r="E81" s="57">
        <f t="shared" si="4"/>
        <v>54918</v>
      </c>
      <c r="F81" s="55">
        <v>7835</v>
      </c>
      <c r="G81" s="56">
        <v>1901</v>
      </c>
      <c r="H81" s="56">
        <v>0</v>
      </c>
      <c r="I81" s="261">
        <f t="shared" si="5"/>
        <v>9736</v>
      </c>
      <c r="J81" s="58">
        <f t="shared" si="8"/>
        <v>18.748504426896385</v>
      </c>
      <c r="K81" s="59">
        <f t="shared" si="8"/>
        <v>14.480499695307739</v>
      </c>
      <c r="L81" s="262">
        <v>0</v>
      </c>
      <c r="M81" s="60">
        <f t="shared" si="7"/>
        <v>17.728249389999636</v>
      </c>
    </row>
    <row r="82" spans="1:13">
      <c r="A82" s="137"/>
      <c r="B82" s="138"/>
      <c r="C82" s="138"/>
      <c r="D82" s="138"/>
      <c r="E82" s="139"/>
      <c r="F82" s="138"/>
      <c r="G82" s="138"/>
      <c r="H82" s="138"/>
      <c r="I82" s="139"/>
      <c r="J82" s="140"/>
      <c r="K82" s="141"/>
      <c r="L82" s="143"/>
      <c r="M82" s="141"/>
    </row>
    <row r="83" spans="1:13" s="168" customFormat="1" ht="38.1" customHeight="1">
      <c r="A83" s="467" t="s">
        <v>1102</v>
      </c>
      <c r="B83" s="467"/>
      <c r="C83" s="467"/>
      <c r="D83" s="165"/>
      <c r="E83" s="165"/>
      <c r="F83" s="166"/>
      <c r="G83" s="167"/>
      <c r="H83" s="167"/>
      <c r="I83" s="167"/>
      <c r="J83" s="460" t="s">
        <v>1103</v>
      </c>
      <c r="K83" s="460"/>
      <c r="L83" s="460"/>
      <c r="M83" s="460"/>
    </row>
    <row r="84" spans="1:13" s="168" customFormat="1" ht="6.75" customHeight="1">
      <c r="A84" s="169"/>
      <c r="B84" s="169"/>
      <c r="C84" s="169"/>
      <c r="D84" s="170"/>
      <c r="E84" s="170"/>
      <c r="F84" s="171"/>
      <c r="G84" s="172"/>
      <c r="H84" s="172"/>
      <c r="I84" s="172"/>
      <c r="J84" s="173"/>
      <c r="K84" s="173"/>
      <c r="L84" s="173"/>
      <c r="M84" s="173"/>
    </row>
    <row r="85" spans="1:13" ht="35.25" customHeight="1">
      <c r="A85" s="461" t="s">
        <v>1143</v>
      </c>
      <c r="B85" s="461"/>
      <c r="C85" s="461"/>
      <c r="D85" s="461"/>
      <c r="E85" s="461"/>
      <c r="F85" s="461"/>
      <c r="G85" s="461"/>
      <c r="H85" s="461"/>
      <c r="I85" s="461"/>
      <c r="J85" s="461"/>
      <c r="K85" s="461"/>
      <c r="L85" s="461"/>
      <c r="M85" s="461"/>
    </row>
    <row r="86" spans="1:13" ht="15" customHeight="1" thickBot="1"/>
    <row r="87" spans="1:13" ht="33" customHeight="1" thickBot="1">
      <c r="A87" s="462" t="s">
        <v>240</v>
      </c>
      <c r="B87" s="464" t="s">
        <v>241</v>
      </c>
      <c r="C87" s="464"/>
      <c r="D87" s="464"/>
      <c r="E87" s="465"/>
      <c r="F87" s="466" t="s">
        <v>242</v>
      </c>
      <c r="G87" s="464"/>
      <c r="H87" s="464"/>
      <c r="I87" s="465"/>
      <c r="J87" s="464" t="s">
        <v>243</v>
      </c>
      <c r="K87" s="464"/>
      <c r="L87" s="464"/>
      <c r="M87" s="465"/>
    </row>
    <row r="88" spans="1:13" ht="39" thickBot="1">
      <c r="A88" s="463"/>
      <c r="B88" s="135" t="s">
        <v>244</v>
      </c>
      <c r="C88" s="131" t="s">
        <v>245</v>
      </c>
      <c r="D88" s="132" t="s">
        <v>246</v>
      </c>
      <c r="E88" s="133" t="s">
        <v>247</v>
      </c>
      <c r="F88" s="134" t="s">
        <v>244</v>
      </c>
      <c r="G88" s="131" t="s">
        <v>245</v>
      </c>
      <c r="H88" s="131" t="s">
        <v>246</v>
      </c>
      <c r="I88" s="133" t="s">
        <v>247</v>
      </c>
      <c r="J88" s="134" t="s">
        <v>244</v>
      </c>
      <c r="K88" s="131" t="s">
        <v>245</v>
      </c>
      <c r="L88" s="131" t="s">
        <v>246</v>
      </c>
      <c r="M88" s="133" t="s">
        <v>247</v>
      </c>
    </row>
    <row r="89" spans="1:13">
      <c r="A89" s="40" t="s">
        <v>315</v>
      </c>
      <c r="B89" s="61">
        <v>5311</v>
      </c>
      <c r="C89" s="62">
        <v>1527</v>
      </c>
      <c r="D89" s="62">
        <v>0</v>
      </c>
      <c r="E89" s="63">
        <f t="shared" ref="E89:E102" si="9">B89+C89+D89</f>
        <v>6838</v>
      </c>
      <c r="F89" s="61">
        <v>1409</v>
      </c>
      <c r="G89" s="62">
        <v>321</v>
      </c>
      <c r="H89" s="62">
        <v>0</v>
      </c>
      <c r="I89" s="62">
        <f t="shared" ref="I89:I102" si="10">F89+G89+H89</f>
        <v>1730</v>
      </c>
      <c r="J89" s="64">
        <f t="shared" ref="J89:K101" si="11">F89/B89*100</f>
        <v>26.529843720579926</v>
      </c>
      <c r="K89" s="65">
        <f t="shared" si="11"/>
        <v>21.021611001964637</v>
      </c>
      <c r="L89" s="65">
        <v>0</v>
      </c>
      <c r="M89" s="66">
        <f t="shared" ref="M89:M101" si="12">I89/E89*100</f>
        <v>25.299795261772452</v>
      </c>
    </row>
    <row r="90" spans="1:13">
      <c r="A90" s="47" t="s">
        <v>316</v>
      </c>
      <c r="B90" s="67">
        <v>27271</v>
      </c>
      <c r="C90" s="68">
        <v>13032</v>
      </c>
      <c r="D90" s="68">
        <v>0</v>
      </c>
      <c r="E90" s="69">
        <f t="shared" si="9"/>
        <v>40303</v>
      </c>
      <c r="F90" s="67">
        <v>4858</v>
      </c>
      <c r="G90" s="68">
        <v>1720</v>
      </c>
      <c r="H90" s="68">
        <v>0</v>
      </c>
      <c r="I90" s="68">
        <f t="shared" si="10"/>
        <v>6578</v>
      </c>
      <c r="J90" s="70">
        <f t="shared" si="11"/>
        <v>17.813794873675331</v>
      </c>
      <c r="K90" s="71">
        <f t="shared" si="11"/>
        <v>13.19828115408226</v>
      </c>
      <c r="L90" s="71">
        <v>0</v>
      </c>
      <c r="M90" s="72">
        <f t="shared" si="12"/>
        <v>16.321365655162147</v>
      </c>
    </row>
    <row r="91" spans="1:13">
      <c r="A91" s="47" t="s">
        <v>317</v>
      </c>
      <c r="B91" s="67">
        <v>27684</v>
      </c>
      <c r="C91" s="68">
        <v>9013</v>
      </c>
      <c r="D91" s="68">
        <v>0</v>
      </c>
      <c r="E91" s="69">
        <f t="shared" si="9"/>
        <v>36697</v>
      </c>
      <c r="F91" s="67">
        <v>6231</v>
      </c>
      <c r="G91" s="68">
        <v>1116</v>
      </c>
      <c r="H91" s="68">
        <v>0</v>
      </c>
      <c r="I91" s="68">
        <f t="shared" si="10"/>
        <v>7347</v>
      </c>
      <c r="J91" s="70">
        <f t="shared" si="11"/>
        <v>22.507585609016036</v>
      </c>
      <c r="K91" s="71">
        <f t="shared" si="11"/>
        <v>12.382114723177633</v>
      </c>
      <c r="L91" s="71">
        <v>0</v>
      </c>
      <c r="M91" s="72">
        <f t="shared" si="12"/>
        <v>20.020710139793444</v>
      </c>
    </row>
    <row r="92" spans="1:13">
      <c r="A92" s="47" t="s">
        <v>318</v>
      </c>
      <c r="B92" s="67">
        <v>56526</v>
      </c>
      <c r="C92" s="68">
        <v>20078</v>
      </c>
      <c r="D92" s="68">
        <v>0</v>
      </c>
      <c r="E92" s="69">
        <f t="shared" si="9"/>
        <v>76604</v>
      </c>
      <c r="F92" s="67">
        <v>8001</v>
      </c>
      <c r="G92" s="68">
        <v>1238</v>
      </c>
      <c r="H92" s="68">
        <v>0</v>
      </c>
      <c r="I92" s="68">
        <f t="shared" si="10"/>
        <v>9239</v>
      </c>
      <c r="J92" s="70">
        <f t="shared" si="11"/>
        <v>14.154548349432119</v>
      </c>
      <c r="K92" s="71">
        <f t="shared" si="11"/>
        <v>6.1659527841418464</v>
      </c>
      <c r="L92" s="71">
        <v>0</v>
      </c>
      <c r="M92" s="72">
        <f t="shared" si="12"/>
        <v>12.060727899326405</v>
      </c>
    </row>
    <row r="93" spans="1:13">
      <c r="A93" s="47" t="s">
        <v>319</v>
      </c>
      <c r="B93" s="67">
        <v>31647</v>
      </c>
      <c r="C93" s="68">
        <v>5385</v>
      </c>
      <c r="D93" s="68">
        <v>0</v>
      </c>
      <c r="E93" s="69">
        <f t="shared" si="9"/>
        <v>37032</v>
      </c>
      <c r="F93" s="67">
        <v>4601</v>
      </c>
      <c r="G93" s="68">
        <v>667</v>
      </c>
      <c r="H93" s="68">
        <v>0</v>
      </c>
      <c r="I93" s="68">
        <f t="shared" si="10"/>
        <v>5268</v>
      </c>
      <c r="J93" s="70">
        <f t="shared" si="11"/>
        <v>14.538502859670743</v>
      </c>
      <c r="K93" s="71">
        <f t="shared" si="11"/>
        <v>12.386258124419685</v>
      </c>
      <c r="L93" s="71">
        <v>0</v>
      </c>
      <c r="M93" s="72">
        <f t="shared" si="12"/>
        <v>14.22553467271549</v>
      </c>
    </row>
    <row r="94" spans="1:13">
      <c r="A94" s="47" t="s">
        <v>320</v>
      </c>
      <c r="B94" s="67">
        <v>20632</v>
      </c>
      <c r="C94" s="68">
        <v>10255</v>
      </c>
      <c r="D94" s="68">
        <v>0</v>
      </c>
      <c r="E94" s="69">
        <f t="shared" si="9"/>
        <v>30887</v>
      </c>
      <c r="F94" s="67">
        <v>3717</v>
      </c>
      <c r="G94" s="68">
        <v>819</v>
      </c>
      <c r="H94" s="68">
        <v>0</v>
      </c>
      <c r="I94" s="68">
        <f t="shared" si="10"/>
        <v>4536</v>
      </c>
      <c r="J94" s="70">
        <f t="shared" si="11"/>
        <v>18.01570376114773</v>
      </c>
      <c r="K94" s="71">
        <f t="shared" si="11"/>
        <v>7.9863481228668949</v>
      </c>
      <c r="L94" s="71">
        <v>0</v>
      </c>
      <c r="M94" s="72">
        <f t="shared" si="12"/>
        <v>14.685790138245864</v>
      </c>
    </row>
    <row r="95" spans="1:13">
      <c r="A95" s="47" t="s">
        <v>321</v>
      </c>
      <c r="B95" s="67">
        <v>4807</v>
      </c>
      <c r="C95" s="68">
        <v>1885</v>
      </c>
      <c r="D95" s="68">
        <v>0</v>
      </c>
      <c r="E95" s="69">
        <f t="shared" si="9"/>
        <v>6692</v>
      </c>
      <c r="F95" s="67">
        <v>1617</v>
      </c>
      <c r="G95" s="68">
        <v>465</v>
      </c>
      <c r="H95" s="68">
        <v>0</v>
      </c>
      <c r="I95" s="68">
        <f t="shared" si="10"/>
        <v>2082</v>
      </c>
      <c r="J95" s="70">
        <f t="shared" si="11"/>
        <v>33.638443935926773</v>
      </c>
      <c r="K95" s="71">
        <f t="shared" si="11"/>
        <v>24.668435013262599</v>
      </c>
      <c r="L95" s="71">
        <v>0</v>
      </c>
      <c r="M95" s="72">
        <f t="shared" si="12"/>
        <v>31.111775254034669</v>
      </c>
    </row>
    <row r="96" spans="1:13">
      <c r="A96" s="47" t="s">
        <v>322</v>
      </c>
      <c r="B96" s="67">
        <v>11067</v>
      </c>
      <c r="C96" s="68">
        <v>3739</v>
      </c>
      <c r="D96" s="68">
        <v>0</v>
      </c>
      <c r="E96" s="69">
        <f t="shared" si="9"/>
        <v>14806</v>
      </c>
      <c r="F96" s="67">
        <v>2151</v>
      </c>
      <c r="G96" s="68">
        <v>581</v>
      </c>
      <c r="H96" s="68">
        <v>0</v>
      </c>
      <c r="I96" s="68">
        <f t="shared" si="10"/>
        <v>2732</v>
      </c>
      <c r="J96" s="70">
        <f t="shared" si="11"/>
        <v>19.436161561398755</v>
      </c>
      <c r="K96" s="71">
        <f t="shared" si="11"/>
        <v>15.53891414816796</v>
      </c>
      <c r="L96" s="71">
        <v>0</v>
      </c>
      <c r="M96" s="72">
        <f t="shared" si="12"/>
        <v>18.451978927461841</v>
      </c>
    </row>
    <row r="97" spans="1:15">
      <c r="A97" s="47" t="s">
        <v>323</v>
      </c>
      <c r="B97" s="67">
        <v>60976</v>
      </c>
      <c r="C97" s="68">
        <v>18312</v>
      </c>
      <c r="D97" s="68">
        <v>0</v>
      </c>
      <c r="E97" s="69">
        <f t="shared" si="9"/>
        <v>79288</v>
      </c>
      <c r="F97" s="67">
        <v>4538</v>
      </c>
      <c r="G97" s="68">
        <v>1444</v>
      </c>
      <c r="H97" s="68">
        <v>0</v>
      </c>
      <c r="I97" s="68">
        <f t="shared" si="10"/>
        <v>5982</v>
      </c>
      <c r="J97" s="70">
        <f t="shared" si="11"/>
        <v>7.4422723694568358</v>
      </c>
      <c r="K97" s="71">
        <f t="shared" si="11"/>
        <v>7.885539536915684</v>
      </c>
      <c r="L97" s="71">
        <v>0</v>
      </c>
      <c r="M97" s="72">
        <f t="shared" si="12"/>
        <v>7.544647361517506</v>
      </c>
    </row>
    <row r="98" spans="1:15">
      <c r="A98" s="47" t="s">
        <v>324</v>
      </c>
      <c r="B98" s="67">
        <v>26125</v>
      </c>
      <c r="C98" s="68">
        <v>9956</v>
      </c>
      <c r="D98" s="68">
        <v>0</v>
      </c>
      <c r="E98" s="69">
        <f t="shared" si="9"/>
        <v>36081</v>
      </c>
      <c r="F98" s="67">
        <v>8961</v>
      </c>
      <c r="G98" s="68">
        <v>1841</v>
      </c>
      <c r="H98" s="68">
        <v>0</v>
      </c>
      <c r="I98" s="68">
        <f t="shared" si="10"/>
        <v>10802</v>
      </c>
      <c r="J98" s="70">
        <f t="shared" si="11"/>
        <v>34.30047846889952</v>
      </c>
      <c r="K98" s="71">
        <f t="shared" si="11"/>
        <v>18.49136199276818</v>
      </c>
      <c r="L98" s="71">
        <v>0</v>
      </c>
      <c r="M98" s="72">
        <f t="shared" si="12"/>
        <v>29.938194617665808</v>
      </c>
    </row>
    <row r="99" spans="1:15">
      <c r="A99" s="47" t="s">
        <v>325</v>
      </c>
      <c r="B99" s="67">
        <v>12209</v>
      </c>
      <c r="C99" s="68">
        <v>3720</v>
      </c>
      <c r="D99" s="68">
        <v>0</v>
      </c>
      <c r="E99" s="69">
        <f t="shared" si="9"/>
        <v>15929</v>
      </c>
      <c r="F99" s="67">
        <v>2243</v>
      </c>
      <c r="G99" s="68">
        <v>598</v>
      </c>
      <c r="H99" s="68">
        <v>0</v>
      </c>
      <c r="I99" s="68">
        <f t="shared" si="10"/>
        <v>2841</v>
      </c>
      <c r="J99" s="70">
        <f t="shared" si="11"/>
        <v>18.371693013350807</v>
      </c>
      <c r="K99" s="71">
        <f t="shared" si="11"/>
        <v>16.075268817204304</v>
      </c>
      <c r="L99" s="71">
        <v>0</v>
      </c>
      <c r="M99" s="72">
        <f t="shared" si="12"/>
        <v>17.835394563374976</v>
      </c>
      <c r="O99" s="73"/>
    </row>
    <row r="100" spans="1:15">
      <c r="A100" s="47" t="s">
        <v>326</v>
      </c>
      <c r="B100" s="67">
        <v>41561</v>
      </c>
      <c r="C100" s="68">
        <v>13672</v>
      </c>
      <c r="D100" s="68">
        <v>0</v>
      </c>
      <c r="E100" s="69">
        <f t="shared" si="9"/>
        <v>55233</v>
      </c>
      <c r="F100" s="67">
        <v>5258</v>
      </c>
      <c r="G100" s="68">
        <v>1260</v>
      </c>
      <c r="H100" s="68">
        <v>0</v>
      </c>
      <c r="I100" s="68">
        <f t="shared" si="10"/>
        <v>6518</v>
      </c>
      <c r="J100" s="70">
        <f t="shared" si="11"/>
        <v>12.651283655349967</v>
      </c>
      <c r="K100" s="71">
        <f t="shared" si="11"/>
        <v>9.2159157401989464</v>
      </c>
      <c r="L100" s="71">
        <v>0</v>
      </c>
      <c r="M100" s="72">
        <f t="shared" si="12"/>
        <v>11.800916118986837</v>
      </c>
    </row>
    <row r="101" spans="1:15">
      <c r="A101" s="47" t="s">
        <v>327</v>
      </c>
      <c r="B101" s="67">
        <v>55423</v>
      </c>
      <c r="C101" s="68">
        <v>26736</v>
      </c>
      <c r="D101" s="68">
        <v>0</v>
      </c>
      <c r="E101" s="69">
        <f t="shared" si="9"/>
        <v>82159</v>
      </c>
      <c r="F101" s="67">
        <v>9452</v>
      </c>
      <c r="G101" s="68">
        <v>3193</v>
      </c>
      <c r="H101" s="68">
        <v>0</v>
      </c>
      <c r="I101" s="68">
        <f t="shared" si="10"/>
        <v>12645</v>
      </c>
      <c r="J101" s="70">
        <f>F101/B101*100</f>
        <v>17.054291539613516</v>
      </c>
      <c r="K101" s="71">
        <f t="shared" si="11"/>
        <v>11.942698982645123</v>
      </c>
      <c r="L101" s="71">
        <v>0</v>
      </c>
      <c r="M101" s="72">
        <f t="shared" si="12"/>
        <v>15.390888399323263</v>
      </c>
    </row>
    <row r="102" spans="1:15" s="81" customFormat="1" ht="26.25" thickBot="1">
      <c r="A102" s="74" t="s">
        <v>328</v>
      </c>
      <c r="B102" s="75">
        <v>0</v>
      </c>
      <c r="C102" s="76">
        <v>0</v>
      </c>
      <c r="D102" s="76">
        <v>0</v>
      </c>
      <c r="E102" s="76">
        <f t="shared" si="9"/>
        <v>0</v>
      </c>
      <c r="F102" s="75">
        <v>86458</v>
      </c>
      <c r="G102" s="76">
        <v>29327</v>
      </c>
      <c r="H102" s="76">
        <v>51</v>
      </c>
      <c r="I102" s="76">
        <f t="shared" si="10"/>
        <v>115836</v>
      </c>
      <c r="J102" s="78">
        <v>0</v>
      </c>
      <c r="K102" s="79">
        <v>0</v>
      </c>
      <c r="L102" s="285">
        <v>0</v>
      </c>
      <c r="M102" s="80">
        <v>0</v>
      </c>
    </row>
    <row r="103" spans="1:15" s="91" customFormat="1" ht="26.25" thickBot="1">
      <c r="A103" s="82" t="s">
        <v>247</v>
      </c>
      <c r="B103" s="83">
        <f t="shared" ref="B103:I103" si="13">SUM(B89:B102,B48:B81,B7:B40)</f>
        <v>11190279</v>
      </c>
      <c r="C103" s="84">
        <f t="shared" si="13"/>
        <v>5030443</v>
      </c>
      <c r="D103" s="84">
        <f t="shared" si="13"/>
        <v>5936</v>
      </c>
      <c r="E103" s="85">
        <f t="shared" si="13"/>
        <v>16226658</v>
      </c>
      <c r="F103" s="86">
        <f t="shared" si="13"/>
        <v>1801355</v>
      </c>
      <c r="G103" s="84">
        <f t="shared" si="13"/>
        <v>524739</v>
      </c>
      <c r="H103" s="84">
        <f t="shared" si="13"/>
        <v>4894</v>
      </c>
      <c r="I103" s="87">
        <f t="shared" si="13"/>
        <v>2330988</v>
      </c>
      <c r="J103" s="88">
        <f>F103/B103*100</f>
        <v>16.097498552091508</v>
      </c>
      <c r="K103" s="89">
        <f>G103/C103*100</f>
        <v>10.431268180555868</v>
      </c>
      <c r="L103" s="89">
        <f>H103/D103*100</f>
        <v>82.446091644204856</v>
      </c>
      <c r="M103" s="90">
        <f>I103/E103*100</f>
        <v>14.365176119444929</v>
      </c>
    </row>
    <row r="104" spans="1:15" s="97" customFormat="1" ht="10.5" customHeight="1">
      <c r="A104" s="92"/>
      <c r="B104" s="93"/>
      <c r="C104" s="93"/>
      <c r="D104" s="94"/>
      <c r="E104" s="93"/>
      <c r="F104" s="93"/>
      <c r="G104" s="93"/>
      <c r="H104" s="93"/>
      <c r="I104" s="93"/>
      <c r="J104" s="95"/>
      <c r="K104" s="96"/>
      <c r="L104" s="96"/>
      <c r="M104" s="96"/>
    </row>
    <row r="105" spans="1:15" ht="54.75" customHeight="1">
      <c r="A105" s="457" t="s">
        <v>479</v>
      </c>
      <c r="B105" s="458"/>
      <c r="C105" s="458"/>
      <c r="D105" s="458"/>
      <c r="E105" s="458"/>
      <c r="F105" s="458"/>
      <c r="G105" s="458"/>
      <c r="H105" s="458"/>
      <c r="I105" s="458"/>
      <c r="J105" s="458"/>
      <c r="K105" s="458"/>
      <c r="L105" s="458"/>
      <c r="M105" s="458"/>
    </row>
    <row r="106" spans="1:15" ht="42" customHeight="1">
      <c r="A106" s="457" t="s">
        <v>480</v>
      </c>
      <c r="B106" s="457"/>
      <c r="C106" s="457"/>
      <c r="D106" s="457"/>
      <c r="E106" s="457"/>
      <c r="F106" s="457"/>
      <c r="G106" s="457"/>
      <c r="H106" s="457"/>
      <c r="I106" s="457"/>
      <c r="J106" s="457"/>
      <c r="K106" s="457"/>
      <c r="L106" s="457"/>
      <c r="M106" s="457"/>
    </row>
    <row r="107" spans="1:15" ht="61.5" customHeight="1">
      <c r="A107" s="459" t="s">
        <v>329</v>
      </c>
      <c r="B107" s="459"/>
      <c r="C107" s="459"/>
      <c r="D107" s="459"/>
      <c r="E107" s="459"/>
      <c r="F107" s="459"/>
      <c r="G107" s="459"/>
      <c r="H107" s="459"/>
      <c r="I107" s="459"/>
      <c r="J107" s="459"/>
      <c r="K107" s="459"/>
      <c r="L107" s="459"/>
      <c r="M107" s="459"/>
    </row>
    <row r="110" spans="1:15">
      <c r="I110" s="98"/>
    </row>
  </sheetData>
  <mergeCells count="24">
    <mergeCell ref="J1:M1"/>
    <mergeCell ref="A3:M3"/>
    <mergeCell ref="A5:A6"/>
    <mergeCell ref="B5:E5"/>
    <mergeCell ref="F5:I5"/>
    <mergeCell ref="J5:M5"/>
    <mergeCell ref="A1:C1"/>
    <mergeCell ref="J42:M42"/>
    <mergeCell ref="A44:M44"/>
    <mergeCell ref="A46:A47"/>
    <mergeCell ref="B46:E46"/>
    <mergeCell ref="F46:I46"/>
    <mergeCell ref="J46:M46"/>
    <mergeCell ref="A42:C42"/>
    <mergeCell ref="A105:M105"/>
    <mergeCell ref="A106:M106"/>
    <mergeCell ref="A107:M107"/>
    <mergeCell ref="J83:M83"/>
    <mergeCell ref="A85:M85"/>
    <mergeCell ref="A87:A88"/>
    <mergeCell ref="B87:E87"/>
    <mergeCell ref="F87:I87"/>
    <mergeCell ref="J87:M87"/>
    <mergeCell ref="A83:C83"/>
  </mergeCells>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1"/>
  <sheetViews>
    <sheetView showGridLines="0" topLeftCell="A489" zoomScaleNormal="100" zoomScaleSheetLayoutView="100" workbookViewId="0">
      <selection activeCell="L472" sqref="L472"/>
    </sheetView>
  </sheetViews>
  <sheetFormatPr defaultColWidth="9.140625" defaultRowHeight="15"/>
  <cols>
    <col min="1" max="1" width="3.85546875" style="114" customWidth="1"/>
    <col min="2" max="2" width="27.7109375" style="6" customWidth="1"/>
    <col min="3" max="3" width="14.28515625" style="118" customWidth="1"/>
    <col min="4" max="4" width="70.5703125" style="7" customWidth="1"/>
    <col min="5" max="5" width="16.28515625" style="256" customWidth="1"/>
    <col min="6" max="6" width="16.28515625" style="125" customWidth="1"/>
    <col min="7" max="16384" width="9.140625" style="7"/>
  </cols>
  <sheetData>
    <row r="1" spans="1:9" s="116" customFormat="1" ht="42.75" customHeight="1">
      <c r="A1" s="130" t="s">
        <v>1102</v>
      </c>
      <c r="B1" s="363"/>
      <c r="C1" s="377"/>
      <c r="D1" s="484" t="s">
        <v>1103</v>
      </c>
      <c r="E1" s="484"/>
      <c r="F1" s="484"/>
    </row>
    <row r="2" spans="1:9" ht="35.25" customHeight="1" thickBot="1">
      <c r="A2" s="385" t="s">
        <v>1146</v>
      </c>
      <c r="B2" s="385"/>
      <c r="C2" s="385"/>
      <c r="D2" s="385"/>
      <c r="E2" s="385"/>
      <c r="F2" s="385"/>
    </row>
    <row r="3" spans="1:9" ht="36" customHeight="1">
      <c r="A3" s="485" t="s">
        <v>457</v>
      </c>
      <c r="B3" s="388" t="s">
        <v>177</v>
      </c>
      <c r="C3" s="390" t="s">
        <v>456</v>
      </c>
      <c r="D3" s="388" t="s">
        <v>179</v>
      </c>
      <c r="E3" s="487" t="s">
        <v>974</v>
      </c>
      <c r="F3" s="488"/>
    </row>
    <row r="4" spans="1:9" ht="37.5" customHeight="1" thickBot="1">
      <c r="A4" s="486"/>
      <c r="B4" s="389"/>
      <c r="C4" s="391"/>
      <c r="D4" s="392"/>
      <c r="E4" s="315" t="s">
        <v>455</v>
      </c>
      <c r="F4" s="316" t="s">
        <v>46</v>
      </c>
      <c r="I4" s="38"/>
    </row>
    <row r="5" spans="1:9" ht="15" customHeight="1">
      <c r="A5" s="490">
        <v>1</v>
      </c>
      <c r="B5" s="492" t="s">
        <v>153</v>
      </c>
      <c r="C5" s="395">
        <v>192487</v>
      </c>
      <c r="D5" s="14" t="s">
        <v>152</v>
      </c>
      <c r="E5" s="494">
        <v>2267</v>
      </c>
      <c r="F5" s="433">
        <f>ROUNDUP(E5/$C$5*100,2)</f>
        <v>1.18</v>
      </c>
    </row>
    <row r="6" spans="1:9" ht="20.25" customHeight="1">
      <c r="A6" s="425"/>
      <c r="B6" s="428"/>
      <c r="C6" s="396"/>
      <c r="D6" s="11" t="s">
        <v>151</v>
      </c>
      <c r="E6" s="489"/>
      <c r="F6" s="432" t="e">
        <f t="shared" ref="F6:F56" si="0">D6/C6*100</f>
        <v>#VALUE!</v>
      </c>
    </row>
    <row r="7" spans="1:9" ht="15" customHeight="1">
      <c r="A7" s="425"/>
      <c r="B7" s="428"/>
      <c r="C7" s="396"/>
      <c r="D7" s="10" t="s">
        <v>150</v>
      </c>
      <c r="E7" s="479">
        <v>12504</v>
      </c>
      <c r="F7" s="433">
        <f t="shared" ref="F7" si="1">ROUNDUP(E7/$C$5*100,2)</f>
        <v>6.5</v>
      </c>
    </row>
    <row r="8" spans="1:9" ht="26.25" customHeight="1">
      <c r="A8" s="425"/>
      <c r="B8" s="428"/>
      <c r="C8" s="396"/>
      <c r="D8" s="11" t="s">
        <v>1024</v>
      </c>
      <c r="E8" s="489"/>
      <c r="F8" s="432" t="e">
        <f t="shared" si="0"/>
        <v>#VALUE!</v>
      </c>
    </row>
    <row r="9" spans="1:9" ht="15" customHeight="1">
      <c r="A9" s="425"/>
      <c r="B9" s="428"/>
      <c r="C9" s="396"/>
      <c r="D9" s="10" t="s">
        <v>567</v>
      </c>
      <c r="E9" s="479">
        <v>26117</v>
      </c>
      <c r="F9" s="433">
        <f t="shared" ref="F9" si="2">ROUNDUP(E9/$C$5*100,2)</f>
        <v>13.57</v>
      </c>
    </row>
    <row r="10" spans="1:9" ht="24" customHeight="1">
      <c r="A10" s="425"/>
      <c r="B10" s="428"/>
      <c r="C10" s="396"/>
      <c r="D10" s="9" t="s">
        <v>389</v>
      </c>
      <c r="E10" s="489"/>
      <c r="F10" s="432" t="e">
        <f t="shared" si="0"/>
        <v>#VALUE!</v>
      </c>
    </row>
    <row r="11" spans="1:9" ht="15" customHeight="1">
      <c r="A11" s="425"/>
      <c r="B11" s="428"/>
      <c r="C11" s="396"/>
      <c r="D11" s="10" t="s">
        <v>1150</v>
      </c>
      <c r="E11" s="479">
        <v>1345</v>
      </c>
      <c r="F11" s="433">
        <f t="shared" ref="F11" si="3">ROUNDUP(E11/$C$5*100,2)</f>
        <v>0.7</v>
      </c>
    </row>
    <row r="12" spans="1:9" ht="24.75" customHeight="1">
      <c r="A12" s="425"/>
      <c r="B12" s="428"/>
      <c r="C12" s="396"/>
      <c r="D12" s="11" t="s">
        <v>1151</v>
      </c>
      <c r="E12" s="489"/>
      <c r="F12" s="432" t="e">
        <f t="shared" si="0"/>
        <v>#VALUE!</v>
      </c>
    </row>
    <row r="13" spans="1:9" ht="15" customHeight="1">
      <c r="A13" s="425"/>
      <c r="B13" s="428"/>
      <c r="C13" s="396"/>
      <c r="D13" s="14" t="s">
        <v>989</v>
      </c>
      <c r="E13" s="479">
        <v>23</v>
      </c>
      <c r="F13" s="433">
        <f t="shared" ref="F13:F15" si="4">ROUNDUP(E13/$C$5*100,2)</f>
        <v>0.02</v>
      </c>
    </row>
    <row r="14" spans="1:9" ht="20.25" customHeight="1">
      <c r="A14" s="425"/>
      <c r="B14" s="428"/>
      <c r="C14" s="396"/>
      <c r="D14" s="9" t="s">
        <v>990</v>
      </c>
      <c r="E14" s="489"/>
      <c r="F14" s="432" t="e">
        <f t="shared" si="0"/>
        <v>#VALUE!</v>
      </c>
    </row>
    <row r="15" spans="1:9" ht="22.5" customHeight="1">
      <c r="A15" s="425"/>
      <c r="B15" s="428"/>
      <c r="C15" s="396"/>
      <c r="D15" s="10" t="s">
        <v>991</v>
      </c>
      <c r="E15" s="479">
        <v>462</v>
      </c>
      <c r="F15" s="433">
        <f t="shared" si="4"/>
        <v>0.25</v>
      </c>
    </row>
    <row r="16" spans="1:9" ht="21.75" customHeight="1">
      <c r="A16" s="425"/>
      <c r="B16" s="428"/>
      <c r="C16" s="396"/>
      <c r="D16" s="9" t="s">
        <v>349</v>
      </c>
      <c r="E16" s="489"/>
      <c r="F16" s="432" t="e">
        <f t="shared" si="0"/>
        <v>#VALUE!</v>
      </c>
    </row>
    <row r="17" spans="1:6" ht="15.75" customHeight="1">
      <c r="A17" s="425"/>
      <c r="B17" s="429"/>
      <c r="C17" s="396"/>
      <c r="D17" s="10" t="s">
        <v>1152</v>
      </c>
      <c r="E17" s="479">
        <v>23</v>
      </c>
      <c r="F17" s="433">
        <f t="shared" ref="F17" si="5">ROUNDUP(E17/$C$5*100,2)</f>
        <v>0.02</v>
      </c>
    </row>
    <row r="18" spans="1:6" ht="24.75" customHeight="1" thickBot="1">
      <c r="A18" s="491"/>
      <c r="B18" s="493"/>
      <c r="C18" s="396"/>
      <c r="D18" s="9" t="s">
        <v>1109</v>
      </c>
      <c r="E18" s="480"/>
      <c r="F18" s="434" t="e">
        <f t="shared" si="0"/>
        <v>#VALUE!</v>
      </c>
    </row>
    <row r="19" spans="1:6" ht="15" customHeight="1">
      <c r="A19" s="398">
        <v>2</v>
      </c>
      <c r="B19" s="401" t="s">
        <v>180</v>
      </c>
      <c r="C19" s="436">
        <v>678737</v>
      </c>
      <c r="D19" s="22" t="s">
        <v>148</v>
      </c>
      <c r="E19" s="481">
        <v>12067</v>
      </c>
      <c r="F19" s="431">
        <f t="shared" ref="F19:F29" si="6">ROUNDUP(E19/$C$19*100,2)</f>
        <v>1.78</v>
      </c>
    </row>
    <row r="20" spans="1:6" ht="20.25" customHeight="1">
      <c r="A20" s="399"/>
      <c r="B20" s="402"/>
      <c r="C20" s="437"/>
      <c r="D20" s="11" t="s">
        <v>154</v>
      </c>
      <c r="E20" s="482"/>
      <c r="F20" s="432" t="e">
        <f t="shared" si="0"/>
        <v>#VALUE!</v>
      </c>
    </row>
    <row r="21" spans="1:6" ht="15" customHeight="1">
      <c r="A21" s="399"/>
      <c r="B21" s="402"/>
      <c r="C21" s="437"/>
      <c r="D21" s="10" t="s">
        <v>147</v>
      </c>
      <c r="E21" s="482">
        <v>38680</v>
      </c>
      <c r="F21" s="432">
        <f t="shared" si="6"/>
        <v>5.7</v>
      </c>
    </row>
    <row r="22" spans="1:6" ht="25.5" customHeight="1">
      <c r="A22" s="399"/>
      <c r="B22" s="402"/>
      <c r="C22" s="437"/>
      <c r="D22" s="11" t="s">
        <v>390</v>
      </c>
      <c r="E22" s="482"/>
      <c r="F22" s="432" t="e">
        <f t="shared" si="0"/>
        <v>#VALUE!</v>
      </c>
    </row>
    <row r="23" spans="1:6" ht="15" customHeight="1">
      <c r="A23" s="399"/>
      <c r="B23" s="402"/>
      <c r="C23" s="437"/>
      <c r="D23" s="10" t="s">
        <v>1023</v>
      </c>
      <c r="E23" s="482">
        <v>38596</v>
      </c>
      <c r="F23" s="432">
        <f t="shared" si="6"/>
        <v>5.6899999999999995</v>
      </c>
    </row>
    <row r="24" spans="1:6" ht="26.25" customHeight="1">
      <c r="A24" s="399"/>
      <c r="B24" s="402"/>
      <c r="C24" s="437"/>
      <c r="D24" s="11" t="s">
        <v>391</v>
      </c>
      <c r="E24" s="482"/>
      <c r="F24" s="432" t="e">
        <f t="shared" si="0"/>
        <v>#VALUE!</v>
      </c>
    </row>
    <row r="25" spans="1:6" ht="15" customHeight="1">
      <c r="A25" s="399"/>
      <c r="B25" s="402"/>
      <c r="C25" s="437"/>
      <c r="D25" s="10" t="s">
        <v>145</v>
      </c>
      <c r="E25" s="482">
        <v>1626</v>
      </c>
      <c r="F25" s="432">
        <f t="shared" si="6"/>
        <v>0.24000000000000002</v>
      </c>
    </row>
    <row r="26" spans="1:6" ht="16.5" customHeight="1">
      <c r="A26" s="399"/>
      <c r="B26" s="402"/>
      <c r="C26" s="437"/>
      <c r="D26" s="11" t="s">
        <v>144</v>
      </c>
      <c r="E26" s="482"/>
      <c r="F26" s="432" t="e">
        <f t="shared" si="0"/>
        <v>#VALUE!</v>
      </c>
    </row>
    <row r="27" spans="1:6" ht="15" customHeight="1">
      <c r="A27" s="399"/>
      <c r="B27" s="402"/>
      <c r="C27" s="437"/>
      <c r="D27" s="10" t="s">
        <v>569</v>
      </c>
      <c r="E27" s="482">
        <v>103</v>
      </c>
      <c r="F27" s="432">
        <f t="shared" si="6"/>
        <v>0.02</v>
      </c>
    </row>
    <row r="28" spans="1:6" ht="16.5" customHeight="1">
      <c r="A28" s="399"/>
      <c r="B28" s="402"/>
      <c r="C28" s="437"/>
      <c r="D28" s="11" t="s">
        <v>143</v>
      </c>
      <c r="E28" s="482"/>
      <c r="F28" s="432" t="e">
        <f t="shared" si="0"/>
        <v>#VALUE!</v>
      </c>
    </row>
    <row r="29" spans="1:6" ht="17.25" customHeight="1">
      <c r="A29" s="399"/>
      <c r="B29" s="402"/>
      <c r="C29" s="437"/>
      <c r="D29" s="10" t="s">
        <v>570</v>
      </c>
      <c r="E29" s="482">
        <v>17</v>
      </c>
      <c r="F29" s="432">
        <f t="shared" si="6"/>
        <v>0.01</v>
      </c>
    </row>
    <row r="30" spans="1:6" ht="22.5" customHeight="1" thickBot="1">
      <c r="A30" s="400"/>
      <c r="B30" s="403"/>
      <c r="C30" s="438"/>
      <c r="D30" s="20" t="s">
        <v>1025</v>
      </c>
      <c r="E30" s="483"/>
      <c r="F30" s="435" t="e">
        <f t="shared" si="0"/>
        <v>#VALUE!</v>
      </c>
    </row>
    <row r="31" spans="1:6" ht="21" customHeight="1">
      <c r="A31" s="398">
        <v>3</v>
      </c>
      <c r="B31" s="401" t="s">
        <v>1027</v>
      </c>
      <c r="C31" s="436">
        <v>216585</v>
      </c>
      <c r="D31" s="22" t="s">
        <v>142</v>
      </c>
      <c r="E31" s="497">
        <v>29515</v>
      </c>
      <c r="F31" s="431">
        <f>ROUNDUP(E31/$C$31*100,2)</f>
        <v>13.629999999999999</v>
      </c>
    </row>
    <row r="32" spans="1:6" ht="24" customHeight="1">
      <c r="A32" s="399"/>
      <c r="B32" s="402"/>
      <c r="C32" s="437"/>
      <c r="D32" s="11" t="s">
        <v>141</v>
      </c>
      <c r="E32" s="477"/>
      <c r="F32" s="432" t="e">
        <f t="shared" si="0"/>
        <v>#VALUE!</v>
      </c>
    </row>
    <row r="33" spans="1:6" ht="15" customHeight="1">
      <c r="A33" s="399"/>
      <c r="B33" s="402"/>
      <c r="C33" s="437"/>
      <c r="D33" s="10" t="s">
        <v>140</v>
      </c>
      <c r="E33" s="477">
        <v>8019</v>
      </c>
      <c r="F33" s="433">
        <f t="shared" ref="F33" si="7">ROUNDUP(E33/$C$31*100,2)</f>
        <v>3.71</v>
      </c>
    </row>
    <row r="34" spans="1:6" ht="18" customHeight="1">
      <c r="A34" s="399"/>
      <c r="B34" s="402"/>
      <c r="C34" s="437"/>
      <c r="D34" s="11" t="s">
        <v>392</v>
      </c>
      <c r="E34" s="477"/>
      <c r="F34" s="432" t="e">
        <f t="shared" si="0"/>
        <v>#VALUE!</v>
      </c>
    </row>
    <row r="35" spans="1:6" ht="16.5" customHeight="1">
      <c r="A35" s="399"/>
      <c r="B35" s="402"/>
      <c r="C35" s="437"/>
      <c r="D35" s="10" t="s">
        <v>139</v>
      </c>
      <c r="E35" s="477">
        <v>1291</v>
      </c>
      <c r="F35" s="433">
        <f t="shared" ref="F35" si="8">ROUNDUP(E35/$C$31*100,2)</f>
        <v>0.6</v>
      </c>
    </row>
    <row r="36" spans="1:6" ht="24.75" customHeight="1">
      <c r="A36" s="399"/>
      <c r="B36" s="402"/>
      <c r="C36" s="437"/>
      <c r="D36" s="11" t="s">
        <v>138</v>
      </c>
      <c r="E36" s="477"/>
      <c r="F36" s="432" t="e">
        <f t="shared" si="0"/>
        <v>#VALUE!</v>
      </c>
    </row>
    <row r="37" spans="1:6" ht="15" customHeight="1">
      <c r="A37" s="399"/>
      <c r="B37" s="402"/>
      <c r="C37" s="437"/>
      <c r="D37" s="10" t="s">
        <v>137</v>
      </c>
      <c r="E37" s="477">
        <v>3242</v>
      </c>
      <c r="F37" s="433">
        <f t="shared" ref="F37" si="9">ROUNDUP(E37/$C$31*100,2)</f>
        <v>1.5</v>
      </c>
    </row>
    <row r="38" spans="1:6" ht="17.25" customHeight="1">
      <c r="A38" s="399"/>
      <c r="B38" s="402"/>
      <c r="C38" s="437"/>
      <c r="D38" s="11" t="s">
        <v>1026</v>
      </c>
      <c r="E38" s="477"/>
      <c r="F38" s="432" t="e">
        <f t="shared" si="0"/>
        <v>#VALUE!</v>
      </c>
    </row>
    <row r="39" spans="1:6" ht="15" customHeight="1">
      <c r="A39" s="399"/>
      <c r="B39" s="402"/>
      <c r="C39" s="437"/>
      <c r="D39" s="10" t="s">
        <v>331</v>
      </c>
      <c r="E39" s="495">
        <v>11</v>
      </c>
      <c r="F39" s="434">
        <f t="shared" ref="F39" si="10">ROUNDUP(E39/$C$31*100,2)</f>
        <v>0.01</v>
      </c>
    </row>
    <row r="40" spans="1:6" ht="21" customHeight="1">
      <c r="A40" s="399"/>
      <c r="B40" s="402"/>
      <c r="C40" s="437"/>
      <c r="D40" s="11" t="s">
        <v>332</v>
      </c>
      <c r="E40" s="496"/>
      <c r="F40" s="433" t="e">
        <f t="shared" si="0"/>
        <v>#VALUE!</v>
      </c>
    </row>
    <row r="41" spans="1:6" ht="19.5" customHeight="1">
      <c r="A41" s="399"/>
      <c r="B41" s="402"/>
      <c r="C41" s="437"/>
      <c r="D41" s="14" t="s">
        <v>367</v>
      </c>
      <c r="E41" s="495">
        <v>1227</v>
      </c>
      <c r="F41" s="434">
        <f t="shared" ref="F41" si="11">ROUNDUP(E41/$C$31*100,2)</f>
        <v>0.57000000000000006</v>
      </c>
    </row>
    <row r="42" spans="1:6" ht="17.25" customHeight="1">
      <c r="A42" s="399"/>
      <c r="B42" s="402"/>
      <c r="C42" s="437"/>
      <c r="D42" s="9" t="s">
        <v>368</v>
      </c>
      <c r="E42" s="496"/>
      <c r="F42" s="433" t="e">
        <f t="shared" si="0"/>
        <v>#VALUE!</v>
      </c>
    </row>
    <row r="43" spans="1:6" ht="15" customHeight="1">
      <c r="A43" s="399"/>
      <c r="B43" s="402"/>
      <c r="C43" s="437"/>
      <c r="D43" s="10" t="s">
        <v>394</v>
      </c>
      <c r="E43" s="477">
        <v>45</v>
      </c>
      <c r="F43" s="433">
        <f t="shared" ref="F43" si="12">ROUNDUP(E43/$C$31*100,2)</f>
        <v>0.03</v>
      </c>
    </row>
    <row r="44" spans="1:6" ht="18.75" customHeight="1" thickBot="1">
      <c r="A44" s="400"/>
      <c r="B44" s="403"/>
      <c r="C44" s="438"/>
      <c r="D44" s="20" t="s">
        <v>395</v>
      </c>
      <c r="E44" s="478"/>
      <c r="F44" s="435" t="e">
        <f>D44/C46*100</f>
        <v>#VALUE!</v>
      </c>
    </row>
    <row r="45" spans="1:6" ht="24" customHeight="1">
      <c r="A45" s="398">
        <v>4</v>
      </c>
      <c r="B45" s="401" t="s">
        <v>183</v>
      </c>
      <c r="C45" s="436">
        <v>602454</v>
      </c>
      <c r="D45" s="22" t="s">
        <v>136</v>
      </c>
      <c r="E45" s="497">
        <v>46819</v>
      </c>
      <c r="F45" s="405">
        <f>ROUNDUP(E45/$C$45*100,2)</f>
        <v>7.7799999999999994</v>
      </c>
    </row>
    <row r="46" spans="1:6" ht="17.25" customHeight="1">
      <c r="A46" s="399"/>
      <c r="B46" s="402"/>
      <c r="C46" s="437"/>
      <c r="D46" s="11" t="s">
        <v>135</v>
      </c>
      <c r="E46" s="477"/>
      <c r="F46" s="381" t="e">
        <f t="shared" si="0"/>
        <v>#VALUE!</v>
      </c>
    </row>
    <row r="47" spans="1:6" ht="20.25" customHeight="1">
      <c r="A47" s="399"/>
      <c r="B47" s="402"/>
      <c r="C47" s="437"/>
      <c r="D47" s="10" t="s">
        <v>134</v>
      </c>
      <c r="E47" s="477">
        <v>18220</v>
      </c>
      <c r="F47" s="381">
        <f t="shared" ref="F47" si="13">ROUNDUP(E47/$C$45*100,2)</f>
        <v>3.03</v>
      </c>
    </row>
    <row r="48" spans="1:6" ht="19.5" customHeight="1">
      <c r="A48" s="399"/>
      <c r="B48" s="402"/>
      <c r="C48" s="437"/>
      <c r="D48" s="11" t="s">
        <v>133</v>
      </c>
      <c r="E48" s="477"/>
      <c r="F48" s="381" t="e">
        <f t="shared" si="0"/>
        <v>#VALUE!</v>
      </c>
    </row>
    <row r="49" spans="1:6" ht="18.75" customHeight="1">
      <c r="A49" s="399"/>
      <c r="B49" s="402"/>
      <c r="C49" s="437"/>
      <c r="D49" s="10" t="s">
        <v>132</v>
      </c>
      <c r="E49" s="477">
        <v>156</v>
      </c>
      <c r="F49" s="381">
        <f t="shared" ref="F49" si="14">ROUNDUP(E49/$C$45*100,2)</f>
        <v>0.03</v>
      </c>
    </row>
    <row r="50" spans="1:6" ht="24" customHeight="1">
      <c r="A50" s="399"/>
      <c r="B50" s="402"/>
      <c r="C50" s="437"/>
      <c r="D50" s="11" t="s">
        <v>131</v>
      </c>
      <c r="E50" s="477"/>
      <c r="F50" s="381" t="e">
        <f t="shared" si="0"/>
        <v>#VALUE!</v>
      </c>
    </row>
    <row r="51" spans="1:6" ht="15" customHeight="1">
      <c r="A51" s="399"/>
      <c r="B51" s="402"/>
      <c r="C51" s="437"/>
      <c r="D51" s="10" t="s">
        <v>352</v>
      </c>
      <c r="E51" s="477">
        <v>2097</v>
      </c>
      <c r="F51" s="381">
        <f t="shared" ref="F51" si="15">ROUNDUP(E51/$C$45*100,2)</f>
        <v>0.35000000000000003</v>
      </c>
    </row>
    <row r="52" spans="1:6" ht="15" customHeight="1">
      <c r="A52" s="399"/>
      <c r="B52" s="402"/>
      <c r="C52" s="437"/>
      <c r="D52" s="11" t="s">
        <v>369</v>
      </c>
      <c r="E52" s="477"/>
      <c r="F52" s="381" t="e">
        <f t="shared" si="0"/>
        <v>#VALUE!</v>
      </c>
    </row>
    <row r="53" spans="1:6" ht="15" customHeight="1">
      <c r="A53" s="399"/>
      <c r="B53" s="402"/>
      <c r="C53" s="437"/>
      <c r="D53" s="10" t="s">
        <v>1028</v>
      </c>
      <c r="E53" s="477">
        <v>49</v>
      </c>
      <c r="F53" s="380">
        <f t="shared" ref="F53" si="16">ROUNDUP(E53/$C$45*100,2)</f>
        <v>0.01</v>
      </c>
    </row>
    <row r="54" spans="1:6" ht="17.25" customHeight="1">
      <c r="A54" s="399"/>
      <c r="B54" s="402"/>
      <c r="C54" s="437"/>
      <c r="D54" s="11" t="s">
        <v>1029</v>
      </c>
      <c r="E54" s="477"/>
      <c r="F54" s="381" t="e">
        <f t="shared" si="0"/>
        <v>#VALUE!</v>
      </c>
    </row>
    <row r="55" spans="1:6" ht="18.75" customHeight="1">
      <c r="A55" s="399"/>
      <c r="B55" s="402"/>
      <c r="C55" s="437"/>
      <c r="D55" s="10" t="s">
        <v>353</v>
      </c>
      <c r="E55" s="477">
        <v>19</v>
      </c>
      <c r="F55" s="380">
        <f t="shared" ref="F55" si="17">ROUNDUP(E55/$C$45*100,2)</f>
        <v>0.01</v>
      </c>
    </row>
    <row r="56" spans="1:6" ht="18.75" customHeight="1" thickBot="1">
      <c r="A56" s="400"/>
      <c r="B56" s="403"/>
      <c r="C56" s="438"/>
      <c r="D56" s="20" t="s">
        <v>396</v>
      </c>
      <c r="E56" s="478"/>
      <c r="F56" s="416" t="e">
        <f t="shared" si="0"/>
        <v>#VALUE!</v>
      </c>
    </row>
    <row r="57" spans="1:6" ht="15" customHeight="1">
      <c r="A57" s="122"/>
      <c r="B57" s="24"/>
      <c r="C57" s="119"/>
      <c r="D57" s="19"/>
      <c r="E57" s="252"/>
    </row>
    <row r="58" spans="1:6" ht="21.75" customHeight="1">
      <c r="A58" s="122"/>
      <c r="B58" s="24"/>
      <c r="C58" s="119"/>
      <c r="D58" s="19"/>
      <c r="E58" s="252"/>
    </row>
    <row r="59" spans="1:6" ht="45" customHeight="1">
      <c r="A59" s="130" t="s">
        <v>1102</v>
      </c>
      <c r="B59" s="363"/>
      <c r="C59" s="377"/>
      <c r="D59" s="484" t="s">
        <v>1103</v>
      </c>
      <c r="E59" s="484"/>
      <c r="F59" s="484"/>
    </row>
    <row r="60" spans="1:6" ht="43.5" customHeight="1" thickBot="1">
      <c r="A60" s="385" t="s">
        <v>1147</v>
      </c>
      <c r="B60" s="385"/>
      <c r="C60" s="385"/>
      <c r="D60" s="385"/>
      <c r="E60" s="385"/>
      <c r="F60" s="385"/>
    </row>
    <row r="61" spans="1:6" ht="44.25" customHeight="1">
      <c r="A61" s="485" t="s">
        <v>457</v>
      </c>
      <c r="B61" s="388" t="s">
        <v>177</v>
      </c>
      <c r="C61" s="390" t="s">
        <v>456</v>
      </c>
      <c r="D61" s="388" t="s">
        <v>179</v>
      </c>
      <c r="E61" s="487" t="s">
        <v>974</v>
      </c>
      <c r="F61" s="488"/>
    </row>
    <row r="62" spans="1:6" ht="42" customHeight="1" thickBot="1">
      <c r="A62" s="486"/>
      <c r="B62" s="392"/>
      <c r="C62" s="391"/>
      <c r="D62" s="392"/>
      <c r="E62" s="315" t="s">
        <v>455</v>
      </c>
      <c r="F62" s="316" t="s">
        <v>46</v>
      </c>
    </row>
    <row r="63" spans="1:6" ht="15.75" customHeight="1">
      <c r="A63" s="418">
        <v>5</v>
      </c>
      <c r="B63" s="421" t="s">
        <v>184</v>
      </c>
      <c r="C63" s="395">
        <v>1282607</v>
      </c>
      <c r="D63" s="22" t="s">
        <v>130</v>
      </c>
      <c r="E63" s="497">
        <v>42630</v>
      </c>
      <c r="F63" s="405">
        <f>ROUNDUP(E63/$C$63*100,2)</f>
        <v>3.3299999999999996</v>
      </c>
    </row>
    <row r="64" spans="1:6" ht="34.5" customHeight="1">
      <c r="A64" s="419"/>
      <c r="B64" s="422"/>
      <c r="C64" s="396"/>
      <c r="D64" s="11" t="s">
        <v>335</v>
      </c>
      <c r="E64" s="477"/>
      <c r="F64" s="381" t="e">
        <f t="shared" ref="F64:F114" si="18">D64/C64*100</f>
        <v>#VALUE!</v>
      </c>
    </row>
    <row r="65" spans="1:6" ht="12" customHeight="1">
      <c r="A65" s="419"/>
      <c r="B65" s="422"/>
      <c r="C65" s="396"/>
      <c r="D65" s="10" t="s">
        <v>129</v>
      </c>
      <c r="E65" s="477">
        <v>48868</v>
      </c>
      <c r="F65" s="380">
        <f t="shared" ref="F65" si="19">ROUNDUP(E65/$C$63*100,2)</f>
        <v>3.82</v>
      </c>
    </row>
    <row r="66" spans="1:6" ht="24" customHeight="1">
      <c r="A66" s="419"/>
      <c r="B66" s="422"/>
      <c r="C66" s="396"/>
      <c r="D66" s="11" t="s">
        <v>354</v>
      </c>
      <c r="E66" s="477"/>
      <c r="F66" s="381" t="e">
        <f t="shared" si="18"/>
        <v>#VALUE!</v>
      </c>
    </row>
    <row r="67" spans="1:6" ht="15" customHeight="1">
      <c r="A67" s="419"/>
      <c r="B67" s="422"/>
      <c r="C67" s="396"/>
      <c r="D67" s="10" t="s">
        <v>155</v>
      </c>
      <c r="E67" s="477">
        <v>4372</v>
      </c>
      <c r="F67" s="380">
        <f t="shared" ref="F67" si="20">ROUNDUP(E67/$C$63*100,2)</f>
        <v>0.35000000000000003</v>
      </c>
    </row>
    <row r="68" spans="1:6" ht="36" customHeight="1">
      <c r="A68" s="419"/>
      <c r="B68" s="422"/>
      <c r="C68" s="396"/>
      <c r="D68" s="11" t="s">
        <v>128</v>
      </c>
      <c r="E68" s="477"/>
      <c r="F68" s="381" t="e">
        <f t="shared" si="18"/>
        <v>#VALUE!</v>
      </c>
    </row>
    <row r="69" spans="1:6" ht="15" customHeight="1">
      <c r="A69" s="419"/>
      <c r="B69" s="422"/>
      <c r="C69" s="396"/>
      <c r="D69" s="10" t="s">
        <v>127</v>
      </c>
      <c r="E69" s="477">
        <v>17</v>
      </c>
      <c r="F69" s="380">
        <f t="shared" ref="F69" si="21">ROUNDUP(E69/$C$63*100,2)</f>
        <v>0.01</v>
      </c>
    </row>
    <row r="70" spans="1:6" ht="18" customHeight="1">
      <c r="A70" s="419"/>
      <c r="B70" s="422"/>
      <c r="C70" s="396"/>
      <c r="D70" s="11" t="s">
        <v>126</v>
      </c>
      <c r="E70" s="477"/>
      <c r="F70" s="381" t="e">
        <f t="shared" si="18"/>
        <v>#VALUE!</v>
      </c>
    </row>
    <row r="71" spans="1:6" ht="15" customHeight="1">
      <c r="A71" s="419"/>
      <c r="B71" s="422"/>
      <c r="C71" s="396"/>
      <c r="D71" s="10" t="s">
        <v>445</v>
      </c>
      <c r="E71" s="477">
        <v>19</v>
      </c>
      <c r="F71" s="380">
        <f t="shared" ref="F71:F97" si="22">ROUNDUP(E71/$C$63*100,2)</f>
        <v>0.01</v>
      </c>
    </row>
    <row r="72" spans="1:6" ht="26.25" customHeight="1">
      <c r="A72" s="419"/>
      <c r="B72" s="422"/>
      <c r="C72" s="396"/>
      <c r="D72" s="11" t="s">
        <v>1030</v>
      </c>
      <c r="E72" s="477"/>
      <c r="F72" s="381" t="e">
        <f t="shared" si="18"/>
        <v>#VALUE!</v>
      </c>
    </row>
    <row r="73" spans="1:6" ht="15" customHeight="1">
      <c r="A73" s="419"/>
      <c r="B73" s="422"/>
      <c r="C73" s="396"/>
      <c r="D73" s="10" t="s">
        <v>125</v>
      </c>
      <c r="E73" s="477">
        <v>13205</v>
      </c>
      <c r="F73" s="380">
        <f t="shared" si="22"/>
        <v>1.03</v>
      </c>
    </row>
    <row r="74" spans="1:6" ht="15" customHeight="1">
      <c r="A74" s="419"/>
      <c r="B74" s="422"/>
      <c r="C74" s="396"/>
      <c r="D74" s="11" t="s">
        <v>124</v>
      </c>
      <c r="E74" s="477"/>
      <c r="F74" s="381" t="e">
        <f t="shared" si="18"/>
        <v>#VALUE!</v>
      </c>
    </row>
    <row r="75" spans="1:6" ht="15" customHeight="1">
      <c r="A75" s="419"/>
      <c r="B75" s="422"/>
      <c r="C75" s="396"/>
      <c r="D75" s="10" t="s">
        <v>490</v>
      </c>
      <c r="E75" s="477">
        <v>1374</v>
      </c>
      <c r="F75" s="380">
        <f t="shared" si="22"/>
        <v>0.11</v>
      </c>
    </row>
    <row r="76" spans="1:6" ht="15" customHeight="1">
      <c r="A76" s="419"/>
      <c r="B76" s="422"/>
      <c r="C76" s="396"/>
      <c r="D76" s="11" t="s">
        <v>491</v>
      </c>
      <c r="E76" s="477"/>
      <c r="F76" s="381" t="e">
        <f t="shared" si="18"/>
        <v>#VALUE!</v>
      </c>
    </row>
    <row r="77" spans="1:6" ht="15" customHeight="1">
      <c r="A77" s="419"/>
      <c r="B77" s="422"/>
      <c r="C77" s="396"/>
      <c r="D77" s="10" t="s">
        <v>185</v>
      </c>
      <c r="E77" s="495">
        <v>44</v>
      </c>
      <c r="F77" s="380">
        <f t="shared" si="22"/>
        <v>0.01</v>
      </c>
    </row>
    <row r="78" spans="1:6" ht="26.25" customHeight="1">
      <c r="A78" s="419"/>
      <c r="B78" s="422"/>
      <c r="C78" s="396"/>
      <c r="D78" s="9" t="s">
        <v>167</v>
      </c>
      <c r="E78" s="496"/>
      <c r="F78" s="381" t="e">
        <f t="shared" si="18"/>
        <v>#VALUE!</v>
      </c>
    </row>
    <row r="79" spans="1:6" ht="15" customHeight="1">
      <c r="A79" s="419"/>
      <c r="B79" s="422"/>
      <c r="C79" s="396"/>
      <c r="D79" s="10" t="s">
        <v>397</v>
      </c>
      <c r="E79" s="495">
        <v>61</v>
      </c>
      <c r="F79" s="380">
        <f t="shared" si="22"/>
        <v>0.01</v>
      </c>
    </row>
    <row r="80" spans="1:6" ht="34.5" customHeight="1">
      <c r="A80" s="419"/>
      <c r="B80" s="422"/>
      <c r="C80" s="396"/>
      <c r="D80" s="9" t="s">
        <v>398</v>
      </c>
      <c r="E80" s="496"/>
      <c r="F80" s="381" t="e">
        <f t="shared" si="18"/>
        <v>#VALUE!</v>
      </c>
    </row>
    <row r="81" spans="1:6" ht="15" customHeight="1">
      <c r="A81" s="419"/>
      <c r="B81" s="422"/>
      <c r="C81" s="396"/>
      <c r="D81" s="10" t="s">
        <v>1188</v>
      </c>
      <c r="E81" s="477">
        <v>16</v>
      </c>
      <c r="F81" s="380">
        <f t="shared" si="22"/>
        <v>0.01</v>
      </c>
    </row>
    <row r="82" spans="1:6" ht="26.25" customHeight="1">
      <c r="A82" s="419"/>
      <c r="B82" s="422"/>
      <c r="C82" s="396"/>
      <c r="D82" s="11" t="s">
        <v>123</v>
      </c>
      <c r="E82" s="477"/>
      <c r="F82" s="381" t="e">
        <f t="shared" si="18"/>
        <v>#VALUE!</v>
      </c>
    </row>
    <row r="83" spans="1:6" ht="15" customHeight="1">
      <c r="A83" s="419"/>
      <c r="B83" s="422"/>
      <c r="C83" s="396"/>
      <c r="D83" s="10" t="s">
        <v>122</v>
      </c>
      <c r="E83" s="495">
        <v>25</v>
      </c>
      <c r="F83" s="380">
        <f t="shared" si="22"/>
        <v>0.01</v>
      </c>
    </row>
    <row r="84" spans="1:6" ht="15" customHeight="1">
      <c r="A84" s="419"/>
      <c r="B84" s="422"/>
      <c r="C84" s="396"/>
      <c r="D84" s="9" t="s">
        <v>121</v>
      </c>
      <c r="E84" s="496"/>
      <c r="F84" s="381" t="e">
        <f t="shared" si="18"/>
        <v>#VALUE!</v>
      </c>
    </row>
    <row r="85" spans="1:6" ht="15" customHeight="1">
      <c r="A85" s="419"/>
      <c r="B85" s="422"/>
      <c r="C85" s="396"/>
      <c r="D85" s="10" t="s">
        <v>186</v>
      </c>
      <c r="E85" s="495">
        <v>154</v>
      </c>
      <c r="F85" s="380">
        <f t="shared" si="22"/>
        <v>0.02</v>
      </c>
    </row>
    <row r="86" spans="1:6" ht="15" customHeight="1">
      <c r="A86" s="419"/>
      <c r="B86" s="422"/>
      <c r="C86" s="396"/>
      <c r="D86" s="11" t="s">
        <v>187</v>
      </c>
      <c r="E86" s="496"/>
      <c r="F86" s="381" t="e">
        <f t="shared" si="18"/>
        <v>#VALUE!</v>
      </c>
    </row>
    <row r="87" spans="1:6" ht="15" customHeight="1">
      <c r="A87" s="419"/>
      <c r="B87" s="422"/>
      <c r="C87" s="396"/>
      <c r="D87" s="10" t="s">
        <v>188</v>
      </c>
      <c r="E87" s="495">
        <v>21</v>
      </c>
      <c r="F87" s="380">
        <f t="shared" si="22"/>
        <v>0.01</v>
      </c>
    </row>
    <row r="88" spans="1:6" ht="24" customHeight="1">
      <c r="A88" s="419"/>
      <c r="B88" s="422"/>
      <c r="C88" s="396"/>
      <c r="D88" s="11" t="s">
        <v>189</v>
      </c>
      <c r="E88" s="496"/>
      <c r="F88" s="381" t="e">
        <f t="shared" si="18"/>
        <v>#VALUE!</v>
      </c>
    </row>
    <row r="89" spans="1:6" ht="12.75" customHeight="1">
      <c r="A89" s="419"/>
      <c r="B89" s="422"/>
      <c r="C89" s="396"/>
      <c r="D89" s="10" t="s">
        <v>1031</v>
      </c>
      <c r="E89" s="477">
        <v>16</v>
      </c>
      <c r="F89" s="380">
        <f t="shared" ref="F89" si="23">ROUNDUP(E89/$C$63*100,2)</f>
        <v>0.01</v>
      </c>
    </row>
    <row r="90" spans="1:6" ht="27.75" customHeight="1">
      <c r="A90" s="419"/>
      <c r="B90" s="422"/>
      <c r="C90" s="396"/>
      <c r="D90" s="99" t="s">
        <v>335</v>
      </c>
      <c r="E90" s="495"/>
      <c r="F90" s="381" t="e">
        <f t="shared" ref="F90" si="24">D90/C90*100</f>
        <v>#VALUE!</v>
      </c>
    </row>
    <row r="91" spans="1:6" ht="20.25" customHeight="1">
      <c r="A91" s="419"/>
      <c r="B91" s="422"/>
      <c r="C91" s="396"/>
      <c r="D91" s="274" t="s">
        <v>992</v>
      </c>
      <c r="E91" s="477">
        <v>8</v>
      </c>
      <c r="F91" s="381">
        <f t="shared" si="22"/>
        <v>0.01</v>
      </c>
    </row>
    <row r="92" spans="1:6" ht="18" customHeight="1">
      <c r="A92" s="419"/>
      <c r="B92" s="422"/>
      <c r="C92" s="396"/>
      <c r="D92" s="157" t="s">
        <v>993</v>
      </c>
      <c r="E92" s="477"/>
      <c r="F92" s="381" t="e">
        <f t="shared" si="18"/>
        <v>#VALUE!</v>
      </c>
    </row>
    <row r="93" spans="1:6" ht="18" customHeight="1">
      <c r="A93" s="419"/>
      <c r="B93" s="422"/>
      <c r="C93" s="396"/>
      <c r="D93" s="10" t="s">
        <v>994</v>
      </c>
      <c r="E93" s="477">
        <v>357</v>
      </c>
      <c r="F93" s="381">
        <f t="shared" si="22"/>
        <v>0.03</v>
      </c>
    </row>
    <row r="94" spans="1:6" ht="18" customHeight="1">
      <c r="A94" s="419"/>
      <c r="B94" s="422"/>
      <c r="C94" s="396"/>
      <c r="D94" s="157" t="s">
        <v>995</v>
      </c>
      <c r="E94" s="477"/>
      <c r="F94" s="381" t="e">
        <f t="shared" si="18"/>
        <v>#VALUE!</v>
      </c>
    </row>
    <row r="95" spans="1:6" ht="18" customHeight="1">
      <c r="A95" s="419"/>
      <c r="B95" s="422"/>
      <c r="C95" s="396"/>
      <c r="D95" s="274" t="s">
        <v>1153</v>
      </c>
      <c r="E95" s="477">
        <v>32</v>
      </c>
      <c r="F95" s="381">
        <f t="shared" si="22"/>
        <v>0.01</v>
      </c>
    </row>
    <row r="96" spans="1:6" ht="18" customHeight="1">
      <c r="A96" s="419"/>
      <c r="B96" s="422"/>
      <c r="C96" s="396"/>
      <c r="D96" s="157" t="s">
        <v>1113</v>
      </c>
      <c r="E96" s="477"/>
      <c r="F96" s="381" t="e">
        <f t="shared" si="18"/>
        <v>#VALUE!</v>
      </c>
    </row>
    <row r="97" spans="1:6" ht="15.75" customHeight="1">
      <c r="A97" s="419"/>
      <c r="B97" s="422"/>
      <c r="C97" s="396"/>
      <c r="D97" s="14" t="s">
        <v>1154</v>
      </c>
      <c r="E97" s="477">
        <v>11</v>
      </c>
      <c r="F97" s="381">
        <f t="shared" si="22"/>
        <v>0.01</v>
      </c>
    </row>
    <row r="98" spans="1:6" ht="18" customHeight="1" thickBot="1">
      <c r="A98" s="420"/>
      <c r="B98" s="423"/>
      <c r="C98" s="397"/>
      <c r="D98" s="99" t="s">
        <v>1155</v>
      </c>
      <c r="E98" s="478"/>
      <c r="F98" s="381" t="e">
        <f t="shared" si="18"/>
        <v>#VALUE!</v>
      </c>
    </row>
    <row r="99" spans="1:6" ht="15" customHeight="1">
      <c r="A99" s="398">
        <v>6</v>
      </c>
      <c r="B99" s="401" t="s">
        <v>190</v>
      </c>
      <c r="C99" s="395">
        <v>286161</v>
      </c>
      <c r="D99" s="13" t="s">
        <v>120</v>
      </c>
      <c r="E99" s="497">
        <v>5589</v>
      </c>
      <c r="F99" s="405">
        <f>ROUNDUP(E99/$C$99*100,2)</f>
        <v>1.96</v>
      </c>
    </row>
    <row r="100" spans="1:6" ht="20.25" customHeight="1">
      <c r="A100" s="399"/>
      <c r="B100" s="402"/>
      <c r="C100" s="396"/>
      <c r="D100" s="16" t="s">
        <v>1032</v>
      </c>
      <c r="E100" s="477"/>
      <c r="F100" s="381" t="e">
        <f t="shared" si="18"/>
        <v>#VALUE!</v>
      </c>
    </row>
    <row r="101" spans="1:6" ht="10.5" customHeight="1">
      <c r="A101" s="399"/>
      <c r="B101" s="402"/>
      <c r="C101" s="396"/>
      <c r="D101" s="10" t="s">
        <v>119</v>
      </c>
      <c r="E101" s="477">
        <v>4901</v>
      </c>
      <c r="F101" s="380">
        <f t="shared" ref="F101" si="25">ROUNDUP(E101/$C$99*100,2)</f>
        <v>1.72</v>
      </c>
    </row>
    <row r="102" spans="1:6" ht="21" customHeight="1">
      <c r="A102" s="399"/>
      <c r="B102" s="402"/>
      <c r="C102" s="396"/>
      <c r="D102" s="11" t="s">
        <v>400</v>
      </c>
      <c r="E102" s="477"/>
      <c r="F102" s="381" t="e">
        <f t="shared" si="18"/>
        <v>#VALUE!</v>
      </c>
    </row>
    <row r="103" spans="1:6" ht="18" customHeight="1">
      <c r="A103" s="399"/>
      <c r="B103" s="402"/>
      <c r="C103" s="396"/>
      <c r="D103" s="10" t="s">
        <v>118</v>
      </c>
      <c r="E103" s="477">
        <v>12449</v>
      </c>
      <c r="F103" s="380">
        <f t="shared" ref="F103" si="26">ROUNDUP(E103/$C$99*100,2)</f>
        <v>4.3599999999999994</v>
      </c>
    </row>
    <row r="104" spans="1:6" ht="17.25" customHeight="1">
      <c r="A104" s="399"/>
      <c r="B104" s="402"/>
      <c r="C104" s="396"/>
      <c r="D104" s="11" t="s">
        <v>1033</v>
      </c>
      <c r="E104" s="477"/>
      <c r="F104" s="381" t="e">
        <f t="shared" si="18"/>
        <v>#VALUE!</v>
      </c>
    </row>
    <row r="105" spans="1:6" ht="10.5" customHeight="1">
      <c r="A105" s="399"/>
      <c r="B105" s="402"/>
      <c r="C105" s="396"/>
      <c r="D105" s="10" t="s">
        <v>117</v>
      </c>
      <c r="E105" s="477">
        <v>6</v>
      </c>
      <c r="F105" s="380">
        <f t="shared" ref="F105" si="27">ROUNDUP(E105/$C$99*100,2)</f>
        <v>0.01</v>
      </c>
    </row>
    <row r="106" spans="1:6" ht="24.75" customHeight="1">
      <c r="A106" s="399"/>
      <c r="B106" s="402"/>
      <c r="C106" s="396"/>
      <c r="D106" s="11" t="s">
        <v>1034</v>
      </c>
      <c r="E106" s="477"/>
      <c r="F106" s="381" t="e">
        <f t="shared" si="18"/>
        <v>#VALUE!</v>
      </c>
    </row>
    <row r="107" spans="1:6" ht="15" customHeight="1">
      <c r="A107" s="399"/>
      <c r="B107" s="402"/>
      <c r="C107" s="396"/>
      <c r="D107" s="10" t="s">
        <v>115</v>
      </c>
      <c r="E107" s="477">
        <v>181</v>
      </c>
      <c r="F107" s="380">
        <f t="shared" ref="F107" si="28">ROUNDUP(E107/$C$99*100,2)</f>
        <v>6.9999999999999993E-2</v>
      </c>
    </row>
    <row r="108" spans="1:6" ht="15" customHeight="1">
      <c r="A108" s="399"/>
      <c r="B108" s="402"/>
      <c r="C108" s="396"/>
      <c r="D108" s="11" t="s">
        <v>1035</v>
      </c>
      <c r="E108" s="477"/>
      <c r="F108" s="381" t="e">
        <f t="shared" si="18"/>
        <v>#VALUE!</v>
      </c>
    </row>
    <row r="109" spans="1:6" ht="21.75" customHeight="1">
      <c r="A109" s="399"/>
      <c r="B109" s="402"/>
      <c r="C109" s="396"/>
      <c r="D109" s="10" t="s">
        <v>370</v>
      </c>
      <c r="E109" s="477">
        <v>69</v>
      </c>
      <c r="F109" s="380">
        <f t="shared" ref="F109" si="29">ROUNDUP(E109/$C$99*100,2)</f>
        <v>0.03</v>
      </c>
    </row>
    <row r="110" spans="1:6" ht="17.25" customHeight="1">
      <c r="A110" s="399"/>
      <c r="B110" s="402"/>
      <c r="C110" s="396"/>
      <c r="D110" s="9" t="s">
        <v>371</v>
      </c>
      <c r="E110" s="495"/>
      <c r="F110" s="381" t="e">
        <f t="shared" si="18"/>
        <v>#VALUE!</v>
      </c>
    </row>
    <row r="111" spans="1:6" ht="15" customHeight="1">
      <c r="A111" s="399"/>
      <c r="B111" s="402"/>
      <c r="C111" s="396"/>
      <c r="D111" s="10" t="s">
        <v>493</v>
      </c>
      <c r="E111" s="477">
        <v>7</v>
      </c>
      <c r="F111" s="380">
        <f t="shared" ref="F111" si="30">ROUNDUP(E111/$C$99*100,2)</f>
        <v>0.01</v>
      </c>
    </row>
    <row r="112" spans="1:6" ht="25.5" customHeight="1">
      <c r="A112" s="399"/>
      <c r="B112" s="402"/>
      <c r="C112" s="396"/>
      <c r="D112" s="9" t="s">
        <v>1036</v>
      </c>
      <c r="E112" s="495"/>
      <c r="F112" s="381" t="e">
        <f t="shared" si="18"/>
        <v>#VALUE!</v>
      </c>
    </row>
    <row r="113" spans="1:6" ht="15" customHeight="1">
      <c r="A113" s="399"/>
      <c r="B113" s="402"/>
      <c r="C113" s="396"/>
      <c r="D113" s="10" t="s">
        <v>444</v>
      </c>
      <c r="E113" s="477">
        <v>49</v>
      </c>
      <c r="F113" s="380">
        <f t="shared" ref="F113" si="31">ROUNDUP(E113/$C$99*100,2)</f>
        <v>0.02</v>
      </c>
    </row>
    <row r="114" spans="1:6" ht="21" customHeight="1" thickBot="1">
      <c r="A114" s="400"/>
      <c r="B114" s="403"/>
      <c r="C114" s="397"/>
      <c r="D114" s="20" t="s">
        <v>443</v>
      </c>
      <c r="E114" s="478"/>
      <c r="F114" s="416" t="e">
        <f t="shared" si="18"/>
        <v>#VALUE!</v>
      </c>
    </row>
    <row r="115" spans="1:6" ht="4.5" customHeight="1">
      <c r="A115" s="122"/>
      <c r="B115" s="24"/>
      <c r="C115" s="119"/>
      <c r="D115" s="19"/>
      <c r="E115" s="252"/>
    </row>
    <row r="116" spans="1:6" ht="65.25" customHeight="1">
      <c r="A116" s="334" t="s">
        <v>1102</v>
      </c>
      <c r="B116" s="363"/>
      <c r="C116" s="377"/>
      <c r="D116" s="484" t="s">
        <v>1103</v>
      </c>
      <c r="E116" s="484"/>
      <c r="F116" s="484"/>
    </row>
    <row r="117" spans="1:6" ht="60" customHeight="1" thickBot="1">
      <c r="A117" s="385" t="s">
        <v>1148</v>
      </c>
      <c r="B117" s="385"/>
      <c r="C117" s="385"/>
      <c r="D117" s="385"/>
      <c r="E117" s="385"/>
      <c r="F117" s="385"/>
    </row>
    <row r="118" spans="1:6" ht="37.5" customHeight="1">
      <c r="A118" s="485" t="s">
        <v>457</v>
      </c>
      <c r="B118" s="388" t="s">
        <v>177</v>
      </c>
      <c r="C118" s="390" t="s">
        <v>456</v>
      </c>
      <c r="D118" s="388" t="s">
        <v>179</v>
      </c>
      <c r="E118" s="487" t="s">
        <v>974</v>
      </c>
      <c r="F118" s="488"/>
    </row>
    <row r="119" spans="1:6" ht="37.5" customHeight="1" thickBot="1">
      <c r="A119" s="486"/>
      <c r="B119" s="392"/>
      <c r="C119" s="391"/>
      <c r="D119" s="392"/>
      <c r="E119" s="315" t="s">
        <v>455</v>
      </c>
      <c r="F119" s="316" t="s">
        <v>46</v>
      </c>
    </row>
    <row r="120" spans="1:6" ht="20.25" customHeight="1">
      <c r="A120" s="418">
        <v>7</v>
      </c>
      <c r="B120" s="421" t="s">
        <v>191</v>
      </c>
      <c r="C120" s="395">
        <v>202905</v>
      </c>
      <c r="D120" s="22" t="s">
        <v>192</v>
      </c>
      <c r="E120" s="481">
        <v>12307</v>
      </c>
      <c r="F120" s="405">
        <f>ROUNDUP(E120/$C$120*100,2)</f>
        <v>6.0699999999999994</v>
      </c>
    </row>
    <row r="121" spans="1:6" ht="24.75" customHeight="1">
      <c r="A121" s="419"/>
      <c r="B121" s="422"/>
      <c r="C121" s="396"/>
      <c r="D121" s="11" t="s">
        <v>1037</v>
      </c>
      <c r="E121" s="482"/>
      <c r="F121" s="381" t="e">
        <f>D121/C121*100</f>
        <v>#VALUE!</v>
      </c>
    </row>
    <row r="122" spans="1:6" ht="27" customHeight="1">
      <c r="A122" s="419"/>
      <c r="B122" s="422"/>
      <c r="C122" s="396"/>
      <c r="D122" s="10" t="s">
        <v>372</v>
      </c>
      <c r="E122" s="482">
        <v>798</v>
      </c>
      <c r="F122" s="381">
        <f>ROUNDUP(E122/$C$120*100,2)</f>
        <v>0.4</v>
      </c>
    </row>
    <row r="123" spans="1:6" ht="27" customHeight="1">
      <c r="A123" s="419"/>
      <c r="B123" s="422"/>
      <c r="C123" s="396"/>
      <c r="D123" s="11" t="s">
        <v>1038</v>
      </c>
      <c r="E123" s="482"/>
      <c r="F123" s="381" t="e">
        <f>D123/C123*100</f>
        <v>#VALUE!</v>
      </c>
    </row>
    <row r="124" spans="1:6" ht="27" customHeight="1">
      <c r="A124" s="419"/>
      <c r="B124" s="422"/>
      <c r="C124" s="396"/>
      <c r="D124" s="14" t="s">
        <v>166</v>
      </c>
      <c r="E124" s="482">
        <v>7335</v>
      </c>
      <c r="F124" s="381">
        <f>ROUNDUP(E124/$C$120*100,2)</f>
        <v>3.6199999999999997</v>
      </c>
    </row>
    <row r="125" spans="1:6" ht="27" customHeight="1">
      <c r="A125" s="419"/>
      <c r="B125" s="422"/>
      <c r="C125" s="396"/>
      <c r="D125" s="11" t="s">
        <v>975</v>
      </c>
      <c r="E125" s="482"/>
      <c r="F125" s="381" t="e">
        <f>D125/C125*100</f>
        <v>#VALUE!</v>
      </c>
    </row>
    <row r="126" spans="1:6" ht="27" customHeight="1">
      <c r="A126" s="419"/>
      <c r="B126" s="422"/>
      <c r="C126" s="396"/>
      <c r="D126" s="14" t="s">
        <v>402</v>
      </c>
      <c r="E126" s="482">
        <v>2414</v>
      </c>
      <c r="F126" s="381">
        <f>ROUNDUP(E126/$C$120*100,2)</f>
        <v>1.19</v>
      </c>
    </row>
    <row r="127" spans="1:6" ht="27" customHeight="1">
      <c r="A127" s="419"/>
      <c r="B127" s="422"/>
      <c r="C127" s="396"/>
      <c r="D127" s="11" t="s">
        <v>976</v>
      </c>
      <c r="E127" s="482"/>
      <c r="F127" s="381" t="e">
        <f>D127/C127*100</f>
        <v>#VALUE!</v>
      </c>
    </row>
    <row r="128" spans="1:6" ht="27" customHeight="1">
      <c r="A128" s="419"/>
      <c r="B128" s="422"/>
      <c r="C128" s="396"/>
      <c r="D128" s="10" t="s">
        <v>403</v>
      </c>
      <c r="E128" s="482">
        <v>2850</v>
      </c>
      <c r="F128" s="381">
        <f>ROUNDUP(E128/$C$120*100,2)</f>
        <v>1.41</v>
      </c>
    </row>
    <row r="129" spans="1:6" ht="27" customHeight="1">
      <c r="A129" s="419"/>
      <c r="B129" s="422"/>
      <c r="C129" s="396"/>
      <c r="D129" s="11" t="s">
        <v>1039</v>
      </c>
      <c r="E129" s="482"/>
      <c r="F129" s="381" t="e">
        <f>D129/C129*100</f>
        <v>#VALUE!</v>
      </c>
    </row>
    <row r="130" spans="1:6" ht="27" customHeight="1">
      <c r="A130" s="419"/>
      <c r="B130" s="422"/>
      <c r="C130" s="396"/>
      <c r="D130" s="10" t="s">
        <v>496</v>
      </c>
      <c r="E130" s="479">
        <v>4489</v>
      </c>
      <c r="F130" s="381">
        <f>ROUNDUP(E130/$C$120*100,2)</f>
        <v>2.2199999999999998</v>
      </c>
    </row>
    <row r="131" spans="1:6" ht="27" customHeight="1">
      <c r="A131" s="419"/>
      <c r="B131" s="422"/>
      <c r="C131" s="396"/>
      <c r="D131" s="11" t="s">
        <v>497</v>
      </c>
      <c r="E131" s="489"/>
      <c r="F131" s="381" t="e">
        <f>D131/C131*100</f>
        <v>#VALUE!</v>
      </c>
    </row>
    <row r="132" spans="1:6" ht="22.5" customHeight="1">
      <c r="A132" s="419"/>
      <c r="B132" s="422"/>
      <c r="C132" s="396"/>
      <c r="D132" s="14" t="s">
        <v>1114</v>
      </c>
      <c r="E132" s="480">
        <v>250</v>
      </c>
      <c r="F132" s="380">
        <f>ROUNDUP(E132/$C$120*100,2)</f>
        <v>0.13</v>
      </c>
    </row>
    <row r="133" spans="1:6" ht="27" customHeight="1" thickBot="1">
      <c r="A133" s="121"/>
      <c r="B133" s="423"/>
      <c r="C133" s="397"/>
      <c r="D133" s="20" t="s">
        <v>1115</v>
      </c>
      <c r="E133" s="498"/>
      <c r="F133" s="416" t="e">
        <f>D133/C133*100</f>
        <v>#VALUE!</v>
      </c>
    </row>
    <row r="134" spans="1:6" ht="27" customHeight="1">
      <c r="A134" s="398">
        <v>8</v>
      </c>
      <c r="B134" s="401" t="s">
        <v>193</v>
      </c>
      <c r="C134" s="395">
        <v>97720</v>
      </c>
      <c r="D134" s="22" t="s">
        <v>109</v>
      </c>
      <c r="E134" s="481">
        <v>3104</v>
      </c>
      <c r="F134" s="405">
        <f>ROUNDUP(E134/$C$134*100,2)</f>
        <v>3.1799999999999997</v>
      </c>
    </row>
    <row r="135" spans="1:6" ht="37.5" customHeight="1">
      <c r="A135" s="399"/>
      <c r="B135" s="402"/>
      <c r="C135" s="396"/>
      <c r="D135" s="11" t="s">
        <v>404</v>
      </c>
      <c r="E135" s="482"/>
      <c r="F135" s="381" t="e">
        <f>D135/C135*100</f>
        <v>#VALUE!</v>
      </c>
    </row>
    <row r="136" spans="1:6" ht="30" customHeight="1">
      <c r="A136" s="399"/>
      <c r="B136" s="402"/>
      <c r="C136" s="396"/>
      <c r="D136" s="10" t="s">
        <v>111</v>
      </c>
      <c r="E136" s="482">
        <v>1953</v>
      </c>
      <c r="F136" s="380">
        <f>ROUNDUP(E136/$C$134*100,2)</f>
        <v>2</v>
      </c>
    </row>
    <row r="137" spans="1:6" ht="27" customHeight="1">
      <c r="A137" s="399"/>
      <c r="B137" s="402"/>
      <c r="C137" s="396"/>
      <c r="D137" s="11" t="s">
        <v>110</v>
      </c>
      <c r="E137" s="482"/>
      <c r="F137" s="381" t="e">
        <f>D137/C137*100</f>
        <v>#VALUE!</v>
      </c>
    </row>
    <row r="138" spans="1:6" ht="27" customHeight="1">
      <c r="A138" s="399"/>
      <c r="B138" s="402"/>
      <c r="C138" s="396"/>
      <c r="D138" s="10" t="s">
        <v>405</v>
      </c>
      <c r="E138" s="482">
        <v>422</v>
      </c>
      <c r="F138" s="380">
        <f>ROUNDUP(E138/$C$134*100,2)</f>
        <v>0.44</v>
      </c>
    </row>
    <row r="139" spans="1:6" ht="27" customHeight="1">
      <c r="A139" s="399"/>
      <c r="B139" s="402"/>
      <c r="C139" s="396"/>
      <c r="D139" s="11" t="s">
        <v>406</v>
      </c>
      <c r="E139" s="482"/>
      <c r="F139" s="381" t="e">
        <f>D139/C139*100</f>
        <v>#VALUE!</v>
      </c>
    </row>
    <row r="140" spans="1:6" ht="27" customHeight="1">
      <c r="A140" s="399"/>
      <c r="B140" s="402"/>
      <c r="C140" s="396"/>
      <c r="D140" s="10" t="s">
        <v>108</v>
      </c>
      <c r="E140" s="482">
        <v>5890</v>
      </c>
      <c r="F140" s="380">
        <f>ROUNDUP(E140/$C$134*100,2)</f>
        <v>6.0299999999999994</v>
      </c>
    </row>
    <row r="141" spans="1:6" ht="27" customHeight="1">
      <c r="A141" s="399"/>
      <c r="B141" s="402"/>
      <c r="C141" s="396"/>
      <c r="D141" s="11" t="s">
        <v>107</v>
      </c>
      <c r="E141" s="482"/>
      <c r="F141" s="381" t="e">
        <f t="shared" ref="F141" si="32">D141/C141*100</f>
        <v>#VALUE!</v>
      </c>
    </row>
    <row r="142" spans="1:6" ht="27" customHeight="1">
      <c r="A142" s="399"/>
      <c r="B142" s="402"/>
      <c r="C142" s="396"/>
      <c r="D142" s="14" t="s">
        <v>501</v>
      </c>
      <c r="E142" s="489">
        <v>1</v>
      </c>
      <c r="F142" s="380">
        <f>ROUNDUP(E142/$C$134*100,2)</f>
        <v>0.01</v>
      </c>
    </row>
    <row r="143" spans="1:6" ht="27" customHeight="1" thickBot="1">
      <c r="A143" s="400"/>
      <c r="B143" s="403"/>
      <c r="C143" s="397"/>
      <c r="D143" s="20" t="s">
        <v>1040</v>
      </c>
      <c r="E143" s="483"/>
      <c r="F143" s="416" t="e">
        <f>D143/C143*100</f>
        <v>#VALUE!</v>
      </c>
    </row>
    <row r="144" spans="1:6" ht="27" customHeight="1">
      <c r="A144" s="398">
        <v>9</v>
      </c>
      <c r="B144" s="401" t="s">
        <v>194</v>
      </c>
      <c r="C144" s="395">
        <v>320205</v>
      </c>
      <c r="D144" s="22" t="s">
        <v>106</v>
      </c>
      <c r="E144" s="481">
        <v>16532</v>
      </c>
      <c r="F144" s="405">
        <f>ROUNDUP(E144/$C$144*100,2)</f>
        <v>5.17</v>
      </c>
    </row>
    <row r="145" spans="1:6" ht="27" customHeight="1">
      <c r="A145" s="399"/>
      <c r="B145" s="402"/>
      <c r="C145" s="396"/>
      <c r="D145" s="11" t="s">
        <v>355</v>
      </c>
      <c r="E145" s="482"/>
      <c r="F145" s="381" t="e">
        <f t="shared" ref="F145:F155" si="33">D145/C145*100</f>
        <v>#VALUE!</v>
      </c>
    </row>
    <row r="146" spans="1:6" ht="27" customHeight="1">
      <c r="A146" s="399"/>
      <c r="B146" s="402"/>
      <c r="C146" s="396"/>
      <c r="D146" s="10" t="s">
        <v>104</v>
      </c>
      <c r="E146" s="482">
        <v>4747</v>
      </c>
      <c r="F146" s="380">
        <f t="shared" ref="F146" si="34">ROUNDUP(E146/$C$144*100,2)</f>
        <v>1.49</v>
      </c>
    </row>
    <row r="147" spans="1:6" ht="27" customHeight="1">
      <c r="A147" s="399"/>
      <c r="B147" s="402"/>
      <c r="C147" s="396"/>
      <c r="D147" s="11" t="s">
        <v>356</v>
      </c>
      <c r="E147" s="482"/>
      <c r="F147" s="381" t="e">
        <f t="shared" si="33"/>
        <v>#VALUE!</v>
      </c>
    </row>
    <row r="148" spans="1:6" ht="27" customHeight="1">
      <c r="A148" s="399"/>
      <c r="B148" s="402"/>
      <c r="C148" s="396"/>
      <c r="D148" s="10" t="s">
        <v>103</v>
      </c>
      <c r="E148" s="482">
        <v>40430</v>
      </c>
      <c r="F148" s="380">
        <f t="shared" ref="F148" si="35">ROUNDUP(E148/$C$144*100,2)</f>
        <v>12.629999999999999</v>
      </c>
    </row>
    <row r="149" spans="1:6" ht="27" customHeight="1">
      <c r="A149" s="399"/>
      <c r="B149" s="402"/>
      <c r="C149" s="396"/>
      <c r="D149" s="11" t="s">
        <v>357</v>
      </c>
      <c r="E149" s="482"/>
      <c r="F149" s="381" t="e">
        <f t="shared" si="33"/>
        <v>#VALUE!</v>
      </c>
    </row>
    <row r="150" spans="1:6" ht="27" customHeight="1">
      <c r="A150" s="399"/>
      <c r="B150" s="402"/>
      <c r="C150" s="396"/>
      <c r="D150" s="10" t="s">
        <v>102</v>
      </c>
      <c r="E150" s="482">
        <v>69</v>
      </c>
      <c r="F150" s="380">
        <f t="shared" ref="F150" si="36">ROUNDUP(E150/$C$144*100,2)</f>
        <v>0.03</v>
      </c>
    </row>
    <row r="151" spans="1:6" ht="27" customHeight="1">
      <c r="A151" s="399"/>
      <c r="B151" s="402"/>
      <c r="C151" s="396"/>
      <c r="D151" s="11" t="s">
        <v>105</v>
      </c>
      <c r="E151" s="482"/>
      <c r="F151" s="381" t="e">
        <f t="shared" si="33"/>
        <v>#VALUE!</v>
      </c>
    </row>
    <row r="152" spans="1:6" ht="12.75">
      <c r="A152" s="399"/>
      <c r="B152" s="402"/>
      <c r="C152" s="396"/>
      <c r="D152" s="10" t="s">
        <v>101</v>
      </c>
      <c r="E152" s="479">
        <v>129</v>
      </c>
      <c r="F152" s="380">
        <f t="shared" ref="F152" si="37">ROUNDUP(E152/$C$144*100,2)</f>
        <v>0.05</v>
      </c>
    </row>
    <row r="153" spans="1:6" ht="27" customHeight="1">
      <c r="A153" s="399"/>
      <c r="B153" s="402"/>
      <c r="C153" s="396"/>
      <c r="D153" s="9" t="s">
        <v>100</v>
      </c>
      <c r="E153" s="489"/>
      <c r="F153" s="381" t="e">
        <f t="shared" si="33"/>
        <v>#VALUE!</v>
      </c>
    </row>
    <row r="154" spans="1:6" ht="27" customHeight="1">
      <c r="A154" s="399"/>
      <c r="B154" s="402"/>
      <c r="C154" s="396"/>
      <c r="D154" s="10" t="s">
        <v>99</v>
      </c>
      <c r="E154" s="482">
        <v>47435</v>
      </c>
      <c r="F154" s="380">
        <f t="shared" ref="F154" si="38">ROUNDUP(E154/$C$144*100,2)</f>
        <v>14.82</v>
      </c>
    </row>
    <row r="155" spans="1:6" ht="27" customHeight="1" thickBot="1">
      <c r="A155" s="400"/>
      <c r="B155" s="403"/>
      <c r="C155" s="397"/>
      <c r="D155" s="20" t="s">
        <v>407</v>
      </c>
      <c r="E155" s="483"/>
      <c r="F155" s="416" t="e">
        <f t="shared" si="33"/>
        <v>#VALUE!</v>
      </c>
    </row>
    <row r="156" spans="1:6" ht="10.5" customHeight="1">
      <c r="A156" s="122"/>
      <c r="B156" s="24"/>
      <c r="C156" s="119"/>
      <c r="D156" s="19"/>
      <c r="E156" s="253"/>
    </row>
    <row r="157" spans="1:6" ht="42.75" customHeight="1">
      <c r="A157" s="334" t="s">
        <v>1102</v>
      </c>
      <c r="B157" s="363"/>
      <c r="C157" s="377"/>
      <c r="D157" s="484" t="s">
        <v>1103</v>
      </c>
      <c r="E157" s="484"/>
      <c r="F157" s="484"/>
    </row>
    <row r="158" spans="1:6" ht="39.950000000000003" customHeight="1" thickBot="1">
      <c r="A158" s="385" t="s">
        <v>1149</v>
      </c>
      <c r="B158" s="385"/>
      <c r="C158" s="385"/>
      <c r="D158" s="385"/>
      <c r="E158" s="385"/>
      <c r="F158" s="385"/>
    </row>
    <row r="159" spans="1:6" ht="31.5" customHeight="1">
      <c r="A159" s="485" t="s">
        <v>457</v>
      </c>
      <c r="B159" s="388" t="s">
        <v>177</v>
      </c>
      <c r="C159" s="390" t="s">
        <v>456</v>
      </c>
      <c r="D159" s="388" t="s">
        <v>179</v>
      </c>
      <c r="E159" s="487" t="s">
        <v>974</v>
      </c>
      <c r="F159" s="488"/>
    </row>
    <row r="160" spans="1:6" ht="31.5" thickBot="1">
      <c r="A160" s="486"/>
      <c r="B160" s="392"/>
      <c r="C160" s="391"/>
      <c r="D160" s="392"/>
      <c r="E160" s="315" t="s">
        <v>455</v>
      </c>
      <c r="F160" s="316" t="s">
        <v>46</v>
      </c>
    </row>
    <row r="161" spans="1:6" ht="12.75">
      <c r="A161" s="398">
        <v>10</v>
      </c>
      <c r="B161" s="401" t="s">
        <v>195</v>
      </c>
      <c r="C161" s="395">
        <v>4167249</v>
      </c>
      <c r="D161" s="13" t="s">
        <v>98</v>
      </c>
      <c r="E161" s="481">
        <v>119117</v>
      </c>
      <c r="F161" s="405">
        <f>ROUNDUP(E161/$C$161*100,2)</f>
        <v>2.86</v>
      </c>
    </row>
    <row r="162" spans="1:6" ht="12.75">
      <c r="A162" s="399"/>
      <c r="B162" s="402"/>
      <c r="C162" s="396"/>
      <c r="D162" s="16" t="s">
        <v>1041</v>
      </c>
      <c r="E162" s="482"/>
      <c r="F162" s="381" t="e">
        <f>D162/C162*100</f>
        <v>#VALUE!</v>
      </c>
    </row>
    <row r="163" spans="1:6" ht="12.75">
      <c r="A163" s="399"/>
      <c r="B163" s="402"/>
      <c r="C163" s="396"/>
      <c r="D163" s="10" t="s">
        <v>96</v>
      </c>
      <c r="E163" s="479">
        <v>128978</v>
      </c>
      <c r="F163" s="380">
        <f>ROUNDUP(E163/$C$161*100,2)</f>
        <v>3.0999999999999996</v>
      </c>
    </row>
    <row r="164" spans="1:6" ht="16.5" customHeight="1">
      <c r="A164" s="399"/>
      <c r="B164" s="402"/>
      <c r="C164" s="396"/>
      <c r="D164" s="11" t="s">
        <v>95</v>
      </c>
      <c r="E164" s="489"/>
      <c r="F164" s="381" t="e">
        <f>D164/C164*100</f>
        <v>#VALUE!</v>
      </c>
    </row>
    <row r="165" spans="1:6" ht="15" customHeight="1">
      <c r="A165" s="399"/>
      <c r="B165" s="402"/>
      <c r="C165" s="396"/>
      <c r="D165" s="14" t="s">
        <v>94</v>
      </c>
      <c r="E165" s="479">
        <v>99</v>
      </c>
      <c r="F165" s="380">
        <f>ROUNDUP(E165/$C$161*100,2)</f>
        <v>0.01</v>
      </c>
    </row>
    <row r="166" spans="1:6" ht="15" customHeight="1">
      <c r="A166" s="399"/>
      <c r="B166" s="402"/>
      <c r="C166" s="396"/>
      <c r="D166" s="9" t="s">
        <v>93</v>
      </c>
      <c r="E166" s="489"/>
      <c r="F166" s="381" t="e">
        <f>D166/C166*100</f>
        <v>#VALUE!</v>
      </c>
    </row>
    <row r="167" spans="1:6" ht="12.75">
      <c r="A167" s="399"/>
      <c r="B167" s="402"/>
      <c r="C167" s="396"/>
      <c r="D167" s="10" t="s">
        <v>92</v>
      </c>
      <c r="E167" s="479">
        <v>11</v>
      </c>
      <c r="F167" s="380">
        <f>ROUNDUP(E167/$C$161*100,2)</f>
        <v>0.01</v>
      </c>
    </row>
    <row r="168" spans="1:6" ht="12.75">
      <c r="A168" s="399"/>
      <c r="B168" s="402"/>
      <c r="C168" s="396"/>
      <c r="D168" s="11" t="s">
        <v>91</v>
      </c>
      <c r="E168" s="489"/>
      <c r="F168" s="381" t="e">
        <f>D168/C168*100</f>
        <v>#VALUE!</v>
      </c>
    </row>
    <row r="169" spans="1:6" ht="15" customHeight="1">
      <c r="A169" s="399"/>
      <c r="B169" s="402"/>
      <c r="C169" s="396"/>
      <c r="D169" s="10" t="s">
        <v>90</v>
      </c>
      <c r="E169" s="479">
        <v>27</v>
      </c>
      <c r="F169" s="380">
        <f>ROUNDUP(E169/$C$161*100,2)</f>
        <v>0.01</v>
      </c>
    </row>
    <row r="170" spans="1:6" ht="15" customHeight="1">
      <c r="A170" s="399"/>
      <c r="B170" s="402"/>
      <c r="C170" s="396"/>
      <c r="D170" s="11" t="s">
        <v>89</v>
      </c>
      <c r="E170" s="489"/>
      <c r="F170" s="381" t="e">
        <f>D170/C170*100</f>
        <v>#VALUE!</v>
      </c>
    </row>
    <row r="171" spans="1:6" ht="15" customHeight="1">
      <c r="A171" s="399"/>
      <c r="B171" s="402"/>
      <c r="C171" s="396"/>
      <c r="D171" s="10" t="s">
        <v>88</v>
      </c>
      <c r="E171" s="479">
        <v>161</v>
      </c>
      <c r="F171" s="380">
        <f>ROUNDUP(E171/$C$161*100,2)</f>
        <v>0.01</v>
      </c>
    </row>
    <row r="172" spans="1:6" ht="15" customHeight="1">
      <c r="A172" s="399"/>
      <c r="B172" s="402"/>
      <c r="C172" s="396"/>
      <c r="D172" s="11" t="s">
        <v>87</v>
      </c>
      <c r="E172" s="489"/>
      <c r="F172" s="381" t="e">
        <f>D172/C172*100</f>
        <v>#VALUE!</v>
      </c>
    </row>
    <row r="173" spans="1:6" ht="15" customHeight="1">
      <c r="A173" s="399"/>
      <c r="B173" s="402"/>
      <c r="C173" s="396"/>
      <c r="D173" s="10" t="s">
        <v>86</v>
      </c>
      <c r="E173" s="479">
        <v>5236</v>
      </c>
      <c r="F173" s="380">
        <f>ROUNDUP(E173/$C$161*100,2)</f>
        <v>0.13</v>
      </c>
    </row>
    <row r="174" spans="1:6" ht="25.5">
      <c r="A174" s="399"/>
      <c r="B174" s="402"/>
      <c r="C174" s="396"/>
      <c r="D174" s="11" t="s">
        <v>85</v>
      </c>
      <c r="E174" s="489"/>
      <c r="F174" s="381" t="e">
        <f>D174/C174*100</f>
        <v>#VALUE!</v>
      </c>
    </row>
    <row r="175" spans="1:6" ht="12.75">
      <c r="A175" s="399"/>
      <c r="B175" s="402"/>
      <c r="C175" s="396"/>
      <c r="D175" s="153" t="s">
        <v>84</v>
      </c>
      <c r="E175" s="479">
        <v>101</v>
      </c>
      <c r="F175" s="380">
        <f>ROUNDUP(E175/$C$161*100,2)</f>
        <v>0.01</v>
      </c>
    </row>
    <row r="176" spans="1:6" ht="27.75" customHeight="1">
      <c r="A176" s="399"/>
      <c r="B176" s="402"/>
      <c r="C176" s="396"/>
      <c r="D176" s="11" t="s">
        <v>83</v>
      </c>
      <c r="E176" s="489"/>
      <c r="F176" s="381" t="e">
        <f>D176/C176*100</f>
        <v>#VALUE!</v>
      </c>
    </row>
    <row r="177" spans="1:6" ht="15" customHeight="1">
      <c r="A177" s="399"/>
      <c r="B177" s="402"/>
      <c r="C177" s="396"/>
      <c r="D177" s="10" t="s">
        <v>82</v>
      </c>
      <c r="E177" s="479">
        <v>24</v>
      </c>
      <c r="F177" s="380">
        <f>ROUNDUP(E177/$C$161*100,2)</f>
        <v>0.01</v>
      </c>
    </row>
    <row r="178" spans="1:6" ht="15" customHeight="1">
      <c r="A178" s="399"/>
      <c r="B178" s="402"/>
      <c r="C178" s="396"/>
      <c r="D178" s="11" t="s">
        <v>156</v>
      </c>
      <c r="E178" s="489"/>
      <c r="F178" s="381" t="e">
        <f>D178/C178*100</f>
        <v>#VALUE!</v>
      </c>
    </row>
    <row r="179" spans="1:6" ht="12.75" customHeight="1">
      <c r="A179" s="399"/>
      <c r="B179" s="402"/>
      <c r="C179" s="396"/>
      <c r="D179" s="10" t="s">
        <v>1042</v>
      </c>
      <c r="E179" s="479">
        <v>40629</v>
      </c>
      <c r="F179" s="380">
        <f>ROUNDUP(E179/$C$161*100,2)</f>
        <v>0.98</v>
      </c>
    </row>
    <row r="180" spans="1:6" ht="16.5" customHeight="1">
      <c r="A180" s="399"/>
      <c r="B180" s="402"/>
      <c r="C180" s="396"/>
      <c r="D180" s="9" t="s">
        <v>358</v>
      </c>
      <c r="E180" s="489"/>
      <c r="F180" s="381" t="e">
        <f>D180/C180*100</f>
        <v>#VALUE!</v>
      </c>
    </row>
    <row r="181" spans="1:6" ht="15" customHeight="1">
      <c r="A181" s="399"/>
      <c r="B181" s="402"/>
      <c r="C181" s="396"/>
      <c r="D181" s="10" t="s">
        <v>165</v>
      </c>
      <c r="E181" s="479">
        <v>601</v>
      </c>
      <c r="F181" s="380">
        <f>ROUNDUP(E181/$C$161*100,2)</f>
        <v>0.02</v>
      </c>
    </row>
    <row r="182" spans="1:6" ht="12.75" customHeight="1">
      <c r="A182" s="399"/>
      <c r="B182" s="402"/>
      <c r="C182" s="396"/>
      <c r="D182" s="11" t="s">
        <v>1043</v>
      </c>
      <c r="E182" s="489"/>
      <c r="F182" s="381" t="e">
        <f>D182/C182*100</f>
        <v>#VALUE!</v>
      </c>
    </row>
    <row r="183" spans="1:6" ht="15" customHeight="1">
      <c r="A183" s="399"/>
      <c r="B183" s="402"/>
      <c r="C183" s="396"/>
      <c r="D183" s="10" t="s">
        <v>224</v>
      </c>
      <c r="E183" s="479">
        <v>24</v>
      </c>
      <c r="F183" s="380">
        <f>ROUNDUP(E183/$C$161*100,2)</f>
        <v>0.01</v>
      </c>
    </row>
    <row r="184" spans="1:6" ht="12.75" customHeight="1">
      <c r="A184" s="399"/>
      <c r="B184" s="402"/>
      <c r="C184" s="396"/>
      <c r="D184" s="11" t="s">
        <v>225</v>
      </c>
      <c r="E184" s="489"/>
      <c r="F184" s="381" t="e">
        <f>D184/C184*100</f>
        <v>#VALUE!</v>
      </c>
    </row>
    <row r="185" spans="1:6" ht="12.75" customHeight="1">
      <c r="A185" s="399"/>
      <c r="B185" s="402"/>
      <c r="C185" s="396"/>
      <c r="D185" s="10" t="s">
        <v>337</v>
      </c>
      <c r="E185" s="479">
        <v>59</v>
      </c>
      <c r="F185" s="380">
        <f>ROUNDUP(E185/$C$161*100,2)</f>
        <v>0.01</v>
      </c>
    </row>
    <row r="186" spans="1:6" ht="18.75" customHeight="1">
      <c r="A186" s="399"/>
      <c r="B186" s="402"/>
      <c r="C186" s="396"/>
      <c r="D186" s="11" t="s">
        <v>338</v>
      </c>
      <c r="E186" s="489"/>
      <c r="F186" s="381" t="e">
        <f>D186/C186*100</f>
        <v>#VALUE!</v>
      </c>
    </row>
    <row r="187" spans="1:6" ht="15" customHeight="1">
      <c r="A187" s="399"/>
      <c r="B187" s="402"/>
      <c r="C187" s="396"/>
      <c r="D187" s="10" t="s">
        <v>374</v>
      </c>
      <c r="E187" s="479">
        <v>12</v>
      </c>
      <c r="F187" s="380">
        <f>ROUNDUP(E187/$C$161*100,2)</f>
        <v>0.01</v>
      </c>
    </row>
    <row r="188" spans="1:6" ht="15" customHeight="1">
      <c r="A188" s="399"/>
      <c r="B188" s="402"/>
      <c r="C188" s="396"/>
      <c r="D188" s="157" t="s">
        <v>1044</v>
      </c>
      <c r="E188" s="489"/>
      <c r="F188" s="381" t="e">
        <f>D188/C188*100</f>
        <v>#VALUE!</v>
      </c>
    </row>
    <row r="189" spans="1:6" ht="15" customHeight="1">
      <c r="A189" s="399"/>
      <c r="B189" s="402"/>
      <c r="C189" s="396"/>
      <c r="D189" s="10" t="s">
        <v>377</v>
      </c>
      <c r="E189" s="479">
        <v>291</v>
      </c>
      <c r="F189" s="380">
        <f>ROUNDUP(E189/$C$161*100,2)</f>
        <v>0.01</v>
      </c>
    </row>
    <row r="190" spans="1:6" ht="12.75" customHeight="1">
      <c r="A190" s="399"/>
      <c r="B190" s="402"/>
      <c r="C190" s="396"/>
      <c r="D190" s="11" t="s">
        <v>378</v>
      </c>
      <c r="E190" s="489"/>
      <c r="F190" s="381" t="e">
        <f>D190/C190*100</f>
        <v>#VALUE!</v>
      </c>
    </row>
    <row r="191" spans="1:6" ht="15" customHeight="1">
      <c r="A191" s="399"/>
      <c r="B191" s="402"/>
      <c r="C191" s="396"/>
      <c r="D191" s="10" t="s">
        <v>408</v>
      </c>
      <c r="E191" s="479">
        <v>35</v>
      </c>
      <c r="F191" s="380">
        <f>ROUNDUP(E191/$C$161*100,2)</f>
        <v>0.01</v>
      </c>
    </row>
    <row r="192" spans="1:6" ht="16.5" customHeight="1">
      <c r="A192" s="399"/>
      <c r="B192" s="402"/>
      <c r="C192" s="396"/>
      <c r="D192" s="11" t="s">
        <v>977</v>
      </c>
      <c r="E192" s="489"/>
      <c r="F192" s="381" t="e">
        <f>D192/C192*100</f>
        <v>#VALUE!</v>
      </c>
    </row>
    <row r="193" spans="1:6" ht="12.75" customHeight="1">
      <c r="A193" s="399"/>
      <c r="B193" s="402"/>
      <c r="C193" s="396"/>
      <c r="D193" s="10" t="s">
        <v>409</v>
      </c>
      <c r="E193" s="479">
        <v>8</v>
      </c>
      <c r="F193" s="380">
        <f>ROUNDUP(E193/$C$161*100,2)</f>
        <v>0.01</v>
      </c>
    </row>
    <row r="194" spans="1:6" ht="12.75" customHeight="1">
      <c r="A194" s="399"/>
      <c r="B194" s="402"/>
      <c r="C194" s="396"/>
      <c r="D194" s="11" t="s">
        <v>410</v>
      </c>
      <c r="E194" s="489"/>
      <c r="F194" s="381" t="e">
        <f>D194/C194*100</f>
        <v>#VALUE!</v>
      </c>
    </row>
    <row r="195" spans="1:6" ht="15" customHeight="1">
      <c r="A195" s="399"/>
      <c r="B195" s="402"/>
      <c r="C195" s="396"/>
      <c r="D195" s="10" t="s">
        <v>411</v>
      </c>
      <c r="E195" s="479">
        <v>75</v>
      </c>
      <c r="F195" s="380">
        <f>ROUNDUP(E195/$C$161*100,2)</f>
        <v>0.01</v>
      </c>
    </row>
    <row r="196" spans="1:6" ht="12.75" customHeight="1">
      <c r="A196" s="439"/>
      <c r="B196" s="440"/>
      <c r="C196" s="396"/>
      <c r="D196" s="11" t="s">
        <v>412</v>
      </c>
      <c r="E196" s="489"/>
      <c r="F196" s="381" t="e">
        <f>D196/C196*100</f>
        <v>#VALUE!</v>
      </c>
    </row>
    <row r="197" spans="1:6">
      <c r="A197" s="120"/>
      <c r="B197" s="112"/>
      <c r="C197" s="396"/>
      <c r="D197" s="10" t="s">
        <v>442</v>
      </c>
      <c r="E197" s="479">
        <v>9</v>
      </c>
      <c r="F197" s="380">
        <f>ROUNDUP(E197/$C$161*100,2)</f>
        <v>0.01</v>
      </c>
    </row>
    <row r="198" spans="1:6">
      <c r="A198" s="120"/>
      <c r="B198" s="112"/>
      <c r="C198" s="396"/>
      <c r="D198" s="11" t="s">
        <v>441</v>
      </c>
      <c r="E198" s="489"/>
      <c r="F198" s="381" t="e">
        <f>D198/C198*100</f>
        <v>#VALUE!</v>
      </c>
    </row>
    <row r="199" spans="1:6">
      <c r="A199" s="120"/>
      <c r="B199" s="112"/>
      <c r="C199" s="396"/>
      <c r="D199" s="10" t="s">
        <v>446</v>
      </c>
      <c r="E199" s="479">
        <v>13</v>
      </c>
      <c r="F199" s="380">
        <f>ROUNDUP(E199/$C$161*100,2)</f>
        <v>0.01</v>
      </c>
    </row>
    <row r="200" spans="1:6">
      <c r="A200" s="120"/>
      <c r="B200" s="112"/>
      <c r="C200" s="396"/>
      <c r="D200" s="11" t="s">
        <v>447</v>
      </c>
      <c r="E200" s="489"/>
      <c r="F200" s="381" t="e">
        <f>D200/C200*100</f>
        <v>#VALUE!</v>
      </c>
    </row>
    <row r="201" spans="1:6">
      <c r="A201" s="120"/>
      <c r="B201" s="112"/>
      <c r="C201" s="396"/>
      <c r="D201" s="10" t="s">
        <v>448</v>
      </c>
      <c r="E201" s="479">
        <v>87</v>
      </c>
      <c r="F201" s="381">
        <f>ROUNDUP(E201/$C$161*100,2)</f>
        <v>0.01</v>
      </c>
    </row>
    <row r="202" spans="1:6" ht="18" customHeight="1">
      <c r="A202" s="120"/>
      <c r="B202" s="112"/>
      <c r="C202" s="396"/>
      <c r="D202" s="11" t="s">
        <v>1045</v>
      </c>
      <c r="E202" s="489"/>
      <c r="F202" s="381" t="e">
        <f>D202/C202*100</f>
        <v>#VALUE!</v>
      </c>
    </row>
    <row r="203" spans="1:6">
      <c r="A203" s="120"/>
      <c r="B203" s="112"/>
      <c r="C203" s="396"/>
      <c r="D203" s="10" t="s">
        <v>504</v>
      </c>
      <c r="E203" s="479">
        <v>961</v>
      </c>
      <c r="F203" s="381">
        <f t="shared" ref="F203" si="39">ROUNDUP(E203/$C$161*100,2)</f>
        <v>0.03</v>
      </c>
    </row>
    <row r="204" spans="1:6">
      <c r="A204" s="120"/>
      <c r="B204" s="112"/>
      <c r="C204" s="396"/>
      <c r="D204" s="11" t="s">
        <v>1046</v>
      </c>
      <c r="E204" s="489"/>
      <c r="F204" s="381" t="e">
        <f t="shared" ref="F204" si="40">D204/C204*100</f>
        <v>#VALUE!</v>
      </c>
    </row>
    <row r="205" spans="1:6">
      <c r="A205" s="120"/>
      <c r="B205" s="112"/>
      <c r="C205" s="396"/>
      <c r="D205" s="10" t="s">
        <v>506</v>
      </c>
      <c r="E205" s="479">
        <v>876</v>
      </c>
      <c r="F205" s="381">
        <f t="shared" ref="F205" si="41">ROUNDUP(E205/$C$161*100,2)</f>
        <v>0.03</v>
      </c>
    </row>
    <row r="206" spans="1:6">
      <c r="A206" s="120"/>
      <c r="B206" s="112"/>
      <c r="C206" s="396"/>
      <c r="D206" s="11" t="s">
        <v>1047</v>
      </c>
      <c r="E206" s="489"/>
      <c r="F206" s="381" t="e">
        <f t="shared" ref="F206" si="42">D206/C206*100</f>
        <v>#VALUE!</v>
      </c>
    </row>
    <row r="207" spans="1:6">
      <c r="A207" s="120"/>
      <c r="B207" s="112"/>
      <c r="C207" s="396"/>
      <c r="D207" s="10" t="s">
        <v>508</v>
      </c>
      <c r="E207" s="479">
        <v>176</v>
      </c>
      <c r="F207" s="381">
        <f t="shared" ref="F207" si="43">ROUNDUP(E207/$C$161*100,2)</f>
        <v>0.01</v>
      </c>
    </row>
    <row r="208" spans="1:6">
      <c r="A208" s="120"/>
      <c r="B208" s="112"/>
      <c r="C208" s="396"/>
      <c r="D208" s="11" t="s">
        <v>509</v>
      </c>
      <c r="E208" s="489"/>
      <c r="F208" s="381" t="e">
        <f t="shared" ref="F208" si="44">D208/C208*100</f>
        <v>#VALUE!</v>
      </c>
    </row>
    <row r="209" spans="1:6">
      <c r="A209" s="120"/>
      <c r="B209" s="112"/>
      <c r="C209" s="396"/>
      <c r="D209" s="10" t="s">
        <v>996</v>
      </c>
      <c r="E209" s="479">
        <v>51</v>
      </c>
      <c r="F209" s="381">
        <f t="shared" ref="F209" si="45">ROUNDUP(E209/$C$161*100,2)</f>
        <v>0.01</v>
      </c>
    </row>
    <row r="210" spans="1:6">
      <c r="A210" s="120"/>
      <c r="B210" s="112"/>
      <c r="C210" s="396"/>
      <c r="D210" s="11" t="s">
        <v>1000</v>
      </c>
      <c r="E210" s="489"/>
      <c r="F210" s="381" t="e">
        <f t="shared" ref="F210" si="46">D210/C210*100</f>
        <v>#VALUE!</v>
      </c>
    </row>
    <row r="211" spans="1:6">
      <c r="A211" s="120"/>
      <c r="B211" s="112"/>
      <c r="C211" s="396"/>
      <c r="D211" s="10" t="s">
        <v>997</v>
      </c>
      <c r="E211" s="479">
        <v>8253</v>
      </c>
      <c r="F211" s="381">
        <f t="shared" ref="F211" si="47">ROUNDUP(E211/$C$161*100,2)</f>
        <v>0.2</v>
      </c>
    </row>
    <row r="212" spans="1:6">
      <c r="A212" s="120"/>
      <c r="B212" s="112"/>
      <c r="C212" s="396"/>
      <c r="D212" s="11" t="s">
        <v>513</v>
      </c>
      <c r="E212" s="489"/>
      <c r="F212" s="381" t="e">
        <f t="shared" ref="F212" si="48">D212/C212*100</f>
        <v>#VALUE!</v>
      </c>
    </row>
    <row r="213" spans="1:6">
      <c r="A213" s="120"/>
      <c r="B213" s="112"/>
      <c r="C213" s="396"/>
      <c r="D213" s="10" t="s">
        <v>998</v>
      </c>
      <c r="E213" s="479">
        <v>54</v>
      </c>
      <c r="F213" s="381">
        <f t="shared" ref="F213" si="49">ROUNDUP(E213/$C$161*100,2)</f>
        <v>0.01</v>
      </c>
    </row>
    <row r="214" spans="1:6">
      <c r="A214" s="120"/>
      <c r="B214" s="112"/>
      <c r="C214" s="396"/>
      <c r="D214" s="11" t="s">
        <v>1001</v>
      </c>
      <c r="E214" s="489"/>
      <c r="F214" s="381" t="e">
        <f t="shared" ref="F214" si="50">D214/C214*100</f>
        <v>#VALUE!</v>
      </c>
    </row>
    <row r="215" spans="1:6">
      <c r="A215" s="120"/>
      <c r="B215" s="112"/>
      <c r="C215" s="396"/>
      <c r="D215" s="14" t="s">
        <v>999</v>
      </c>
      <c r="E215" s="479">
        <v>85</v>
      </c>
      <c r="F215" s="381">
        <f t="shared" ref="F215" si="51">ROUNDUP(E215/$C$161*100,2)</f>
        <v>0.01</v>
      </c>
    </row>
    <row r="216" spans="1:6" ht="15.75" thickBot="1">
      <c r="A216" s="121"/>
      <c r="B216" s="113"/>
      <c r="C216" s="397"/>
      <c r="D216" s="20" t="s">
        <v>517</v>
      </c>
      <c r="E216" s="489"/>
      <c r="F216" s="381" t="e">
        <f t="shared" ref="F216" si="52">D216/C216*100</f>
        <v>#VALUE!</v>
      </c>
    </row>
    <row r="217" spans="1:6" ht="15" customHeight="1">
      <c r="A217" s="398">
        <v>11</v>
      </c>
      <c r="B217" s="401" t="s">
        <v>196</v>
      </c>
      <c r="C217" s="395">
        <v>200620</v>
      </c>
      <c r="D217" s="161" t="s">
        <v>1048</v>
      </c>
      <c r="E217" s="481">
        <v>27887</v>
      </c>
      <c r="F217" s="405">
        <f>ROUNDUP(E217/$C$217*100,2)</f>
        <v>13.91</v>
      </c>
    </row>
    <row r="218" spans="1:6" ht="15" customHeight="1">
      <c r="A218" s="399"/>
      <c r="B218" s="402"/>
      <c r="C218" s="396"/>
      <c r="D218" s="11" t="s">
        <v>81</v>
      </c>
      <c r="E218" s="482"/>
      <c r="F218" s="381" t="e">
        <f>D218/C218*100</f>
        <v>#VALUE!</v>
      </c>
    </row>
    <row r="219" spans="1:6" ht="15" customHeight="1">
      <c r="A219" s="399"/>
      <c r="B219" s="402"/>
      <c r="C219" s="396"/>
      <c r="D219" s="10" t="s">
        <v>80</v>
      </c>
      <c r="E219" s="482">
        <v>8634</v>
      </c>
      <c r="F219" s="380">
        <f>ROUNDUP(E219/$C$217*100,2)</f>
        <v>4.3099999999999996</v>
      </c>
    </row>
    <row r="220" spans="1:6" ht="15" customHeight="1">
      <c r="A220" s="399"/>
      <c r="B220" s="402"/>
      <c r="C220" s="396"/>
      <c r="D220" s="11" t="s">
        <v>197</v>
      </c>
      <c r="E220" s="482"/>
      <c r="F220" s="381" t="e">
        <f>D220/C220*100</f>
        <v>#VALUE!</v>
      </c>
    </row>
    <row r="221" spans="1:6" ht="12.75">
      <c r="A221" s="399"/>
      <c r="B221" s="402"/>
      <c r="C221" s="396"/>
      <c r="D221" s="14" t="s">
        <v>79</v>
      </c>
      <c r="E221" s="479">
        <v>302</v>
      </c>
      <c r="F221" s="380">
        <f>ROUNDUP(E221/$C$217*100,2)</f>
        <v>0.16</v>
      </c>
    </row>
    <row r="222" spans="1:6" ht="12.75">
      <c r="A222" s="399"/>
      <c r="B222" s="402"/>
      <c r="C222" s="396"/>
      <c r="D222" s="11" t="s">
        <v>1049</v>
      </c>
      <c r="E222" s="489"/>
      <c r="F222" s="381" t="e">
        <f>D222/C222*100</f>
        <v>#VALUE!</v>
      </c>
    </row>
    <row r="223" spans="1:6" ht="12.75">
      <c r="A223" s="399"/>
      <c r="B223" s="402"/>
      <c r="C223" s="396"/>
      <c r="D223" s="10" t="s">
        <v>78</v>
      </c>
      <c r="E223" s="482">
        <v>3</v>
      </c>
      <c r="F223" s="380">
        <f>ROUNDUP(E223/$C$217*100,2)</f>
        <v>0.01</v>
      </c>
    </row>
    <row r="224" spans="1:6" ht="12.75">
      <c r="A224" s="399"/>
      <c r="B224" s="402"/>
      <c r="C224" s="396"/>
      <c r="D224" s="11" t="s">
        <v>1050</v>
      </c>
      <c r="E224" s="482"/>
      <c r="F224" s="381" t="e">
        <f>D224/C224*100</f>
        <v>#VALUE!</v>
      </c>
    </row>
    <row r="225" spans="1:6" ht="12.75">
      <c r="A225" s="399"/>
      <c r="B225" s="402"/>
      <c r="C225" s="396"/>
      <c r="D225" s="10" t="s">
        <v>76</v>
      </c>
      <c r="E225" s="482">
        <v>3653</v>
      </c>
      <c r="F225" s="381">
        <f>ROUNDUP(E225/$C$217*100,2)</f>
        <v>1.83</v>
      </c>
    </row>
    <row r="226" spans="1:6" ht="15.75" customHeight="1">
      <c r="A226" s="399"/>
      <c r="B226" s="402"/>
      <c r="C226" s="396"/>
      <c r="D226" s="11" t="s">
        <v>1051</v>
      </c>
      <c r="E226" s="482"/>
      <c r="F226" s="381" t="e">
        <f>D226/C226*100</f>
        <v>#VALUE!</v>
      </c>
    </row>
    <row r="227" spans="1:6" ht="12.75">
      <c r="A227" s="399"/>
      <c r="B227" s="402"/>
      <c r="C227" s="396"/>
      <c r="D227" s="104" t="s">
        <v>359</v>
      </c>
      <c r="E227" s="482">
        <v>19</v>
      </c>
      <c r="F227" s="381">
        <f>ROUNDUP(E227/$C$217*100,2)</f>
        <v>0.01</v>
      </c>
    </row>
    <row r="228" spans="1:6" ht="12.75">
      <c r="A228" s="399"/>
      <c r="B228" s="402"/>
      <c r="C228" s="396"/>
      <c r="D228" s="276" t="s">
        <v>360</v>
      </c>
      <c r="E228" s="482"/>
      <c r="F228" s="381" t="e">
        <f>D228/C228*100</f>
        <v>#VALUE!</v>
      </c>
    </row>
    <row r="229" spans="1:6" ht="15" customHeight="1">
      <c r="A229" s="399"/>
      <c r="B229" s="402"/>
      <c r="C229" s="396"/>
      <c r="D229" s="254" t="s">
        <v>449</v>
      </c>
      <c r="E229" s="489">
        <v>10</v>
      </c>
      <c r="F229" s="380">
        <f>ROUNDUP(E229/$C$217*100,2)</f>
        <v>0.01</v>
      </c>
    </row>
    <row r="230" spans="1:6" ht="13.5" thickBot="1">
      <c r="A230" s="400"/>
      <c r="B230" s="403"/>
      <c r="C230" s="397"/>
      <c r="D230" s="275" t="s">
        <v>1052</v>
      </c>
      <c r="E230" s="483"/>
      <c r="F230" s="416" t="e">
        <f>D230/C230*100</f>
        <v>#VALUE!</v>
      </c>
    </row>
    <row r="231" spans="1:6" s="116" customFormat="1" ht="53.25" customHeight="1">
      <c r="A231" s="334" t="s">
        <v>1102</v>
      </c>
      <c r="B231" s="363"/>
      <c r="C231" s="377"/>
      <c r="D231" s="484" t="s">
        <v>1103</v>
      </c>
      <c r="E231" s="484"/>
      <c r="F231" s="484"/>
    </row>
    <row r="232" spans="1:6" ht="39.950000000000003" customHeight="1" thickBot="1">
      <c r="A232" s="385" t="s">
        <v>1149</v>
      </c>
      <c r="B232" s="385"/>
      <c r="C232" s="385"/>
      <c r="D232" s="385"/>
      <c r="E232" s="385"/>
      <c r="F232" s="385"/>
    </row>
    <row r="233" spans="1:6" ht="32.25" customHeight="1">
      <c r="A233" s="485" t="s">
        <v>457</v>
      </c>
      <c r="B233" s="388" t="s">
        <v>177</v>
      </c>
      <c r="C233" s="390" t="s">
        <v>456</v>
      </c>
      <c r="D233" s="388" t="s">
        <v>179</v>
      </c>
      <c r="E233" s="487" t="s">
        <v>974</v>
      </c>
      <c r="F233" s="488"/>
    </row>
    <row r="234" spans="1:6" ht="39.75" customHeight="1" thickBot="1">
      <c r="A234" s="486"/>
      <c r="B234" s="392"/>
      <c r="C234" s="391"/>
      <c r="D234" s="392"/>
      <c r="E234" s="315" t="s">
        <v>455</v>
      </c>
      <c r="F234" s="316" t="s">
        <v>46</v>
      </c>
    </row>
    <row r="235" spans="1:6" ht="15" customHeight="1">
      <c r="A235" s="398">
        <v>12</v>
      </c>
      <c r="B235" s="401" t="s">
        <v>199</v>
      </c>
      <c r="C235" s="395">
        <v>1929621</v>
      </c>
      <c r="D235" s="13" t="s">
        <v>519</v>
      </c>
      <c r="E235" s="481">
        <v>268385</v>
      </c>
      <c r="F235" s="380">
        <f>ROUNDUP(E235/$C$235*100,2)</f>
        <v>13.91</v>
      </c>
    </row>
    <row r="236" spans="1:6" ht="26.25" customHeight="1">
      <c r="A236" s="399"/>
      <c r="B236" s="402"/>
      <c r="C236" s="396"/>
      <c r="D236" s="16" t="s">
        <v>1053</v>
      </c>
      <c r="E236" s="482"/>
      <c r="F236" s="381" t="e">
        <f t="shared" ref="F236:F282" si="53">D236/C236*100</f>
        <v>#VALUE!</v>
      </c>
    </row>
    <row r="237" spans="1:6" ht="20.100000000000001" customHeight="1">
      <c r="A237" s="399"/>
      <c r="B237" s="402"/>
      <c r="C237" s="396"/>
      <c r="D237" s="10" t="s">
        <v>379</v>
      </c>
      <c r="E237" s="482">
        <v>46113</v>
      </c>
      <c r="F237" s="380">
        <f t="shared" ref="F237" si="54">ROUNDUP(E237/$C$235*100,2)</f>
        <v>2.3899999999999997</v>
      </c>
    </row>
    <row r="238" spans="1:6" ht="20.100000000000001" customHeight="1">
      <c r="A238" s="399"/>
      <c r="B238" s="402"/>
      <c r="C238" s="396"/>
      <c r="D238" s="11" t="s">
        <v>380</v>
      </c>
      <c r="E238" s="482"/>
      <c r="F238" s="381" t="e">
        <f t="shared" si="53"/>
        <v>#VALUE!</v>
      </c>
    </row>
    <row r="239" spans="1:6" ht="20.100000000000001" customHeight="1">
      <c r="A239" s="399"/>
      <c r="B239" s="402"/>
      <c r="C239" s="396"/>
      <c r="D239" s="10" t="s">
        <v>73</v>
      </c>
      <c r="E239" s="482">
        <v>36722</v>
      </c>
      <c r="F239" s="380">
        <f t="shared" ref="F239" si="55">ROUNDUP(E239/$C$235*100,2)</f>
        <v>1.91</v>
      </c>
    </row>
    <row r="240" spans="1:6" ht="20.100000000000001" customHeight="1">
      <c r="A240" s="399"/>
      <c r="B240" s="402"/>
      <c r="C240" s="396"/>
      <c r="D240" s="11" t="s">
        <v>72</v>
      </c>
      <c r="E240" s="482"/>
      <c r="F240" s="381" t="e">
        <f t="shared" si="53"/>
        <v>#VALUE!</v>
      </c>
    </row>
    <row r="241" spans="1:6" ht="20.100000000000001" customHeight="1">
      <c r="A241" s="399"/>
      <c r="B241" s="402"/>
      <c r="C241" s="396"/>
      <c r="D241" s="10" t="s">
        <v>71</v>
      </c>
      <c r="E241" s="482">
        <v>22</v>
      </c>
      <c r="F241" s="380">
        <f t="shared" ref="F241" si="56">ROUNDUP(E241/$C$235*100,2)</f>
        <v>0.01</v>
      </c>
    </row>
    <row r="242" spans="1:6" ht="20.100000000000001" customHeight="1">
      <c r="A242" s="399"/>
      <c r="B242" s="402"/>
      <c r="C242" s="396"/>
      <c r="D242" s="11" t="s">
        <v>70</v>
      </c>
      <c r="E242" s="482"/>
      <c r="F242" s="381" t="e">
        <f t="shared" si="53"/>
        <v>#VALUE!</v>
      </c>
    </row>
    <row r="243" spans="1:6" ht="20.100000000000001" customHeight="1">
      <c r="A243" s="399"/>
      <c r="B243" s="402"/>
      <c r="C243" s="396"/>
      <c r="D243" s="10" t="s">
        <v>69</v>
      </c>
      <c r="E243" s="482">
        <v>57</v>
      </c>
      <c r="F243" s="380">
        <f t="shared" ref="F243" si="57">ROUNDUP(E243/$C$235*100,2)</f>
        <v>0.01</v>
      </c>
    </row>
    <row r="244" spans="1:6" ht="20.100000000000001" customHeight="1">
      <c r="A244" s="399"/>
      <c r="B244" s="402"/>
      <c r="C244" s="396"/>
      <c r="D244" s="11" t="s">
        <v>200</v>
      </c>
      <c r="E244" s="482"/>
      <c r="F244" s="381" t="e">
        <f t="shared" si="53"/>
        <v>#VALUE!</v>
      </c>
    </row>
    <row r="245" spans="1:6" ht="20.100000000000001" customHeight="1">
      <c r="A245" s="399"/>
      <c r="B245" s="402"/>
      <c r="C245" s="396"/>
      <c r="D245" s="10" t="s">
        <v>68</v>
      </c>
      <c r="E245" s="482">
        <v>191</v>
      </c>
      <c r="F245" s="380">
        <f t="shared" ref="F245" si="58">ROUNDUP(E245/$C$235*100,2)</f>
        <v>0.01</v>
      </c>
    </row>
    <row r="246" spans="1:6" ht="20.100000000000001" customHeight="1">
      <c r="A246" s="399"/>
      <c r="B246" s="402"/>
      <c r="C246" s="396"/>
      <c r="D246" s="11" t="s">
        <v>67</v>
      </c>
      <c r="E246" s="482"/>
      <c r="F246" s="381" t="e">
        <f t="shared" si="53"/>
        <v>#VALUE!</v>
      </c>
    </row>
    <row r="247" spans="1:6" ht="20.100000000000001" customHeight="1">
      <c r="A247" s="399"/>
      <c r="B247" s="402"/>
      <c r="C247" s="396"/>
      <c r="D247" s="10" t="s">
        <v>572</v>
      </c>
      <c r="E247" s="482">
        <v>1185</v>
      </c>
      <c r="F247" s="380">
        <f t="shared" ref="F247" si="59">ROUNDUP(E247/$C$235*100,2)</f>
        <v>6.9999999999999993E-2</v>
      </c>
    </row>
    <row r="248" spans="1:6" ht="20.100000000000001" customHeight="1">
      <c r="A248" s="399"/>
      <c r="B248" s="402"/>
      <c r="C248" s="396"/>
      <c r="D248" s="11" t="s">
        <v>1054</v>
      </c>
      <c r="E248" s="482"/>
      <c r="F248" s="381" t="e">
        <f t="shared" si="53"/>
        <v>#VALUE!</v>
      </c>
    </row>
    <row r="249" spans="1:6" ht="15" customHeight="1">
      <c r="A249" s="399"/>
      <c r="B249" s="402"/>
      <c r="C249" s="396"/>
      <c r="D249" s="10" t="s">
        <v>574</v>
      </c>
      <c r="E249" s="482">
        <v>6</v>
      </c>
      <c r="F249" s="380">
        <f t="shared" ref="F249" si="60">ROUNDUP(E249/$C$235*100,2)</f>
        <v>0.01</v>
      </c>
    </row>
    <row r="250" spans="1:6" ht="27.75" customHeight="1">
      <c r="A250" s="399"/>
      <c r="B250" s="402"/>
      <c r="C250" s="396"/>
      <c r="D250" s="11" t="s">
        <v>64</v>
      </c>
      <c r="E250" s="482"/>
      <c r="F250" s="381" t="e">
        <f t="shared" si="53"/>
        <v>#VALUE!</v>
      </c>
    </row>
    <row r="251" spans="1:6" ht="15" customHeight="1">
      <c r="A251" s="399"/>
      <c r="B251" s="402"/>
      <c r="C251" s="396"/>
      <c r="D251" s="14" t="s">
        <v>226</v>
      </c>
      <c r="E251" s="479">
        <v>73</v>
      </c>
      <c r="F251" s="413">
        <f t="shared" ref="F251" si="61">ROUNDUP(E251/$C$235*100,2)</f>
        <v>0.01</v>
      </c>
    </row>
    <row r="252" spans="1:6" ht="18" customHeight="1" thickBot="1">
      <c r="A252" s="399"/>
      <c r="B252" s="402"/>
      <c r="C252" s="396"/>
      <c r="D252" s="9" t="s">
        <v>227</v>
      </c>
      <c r="E252" s="480"/>
      <c r="F252" s="380" t="e">
        <f t="shared" si="53"/>
        <v>#VALUE!</v>
      </c>
    </row>
    <row r="253" spans="1:6" ht="15" customHeight="1">
      <c r="A253" s="398">
        <v>13</v>
      </c>
      <c r="B253" s="401" t="s">
        <v>201</v>
      </c>
      <c r="C253" s="436">
        <v>1659575</v>
      </c>
      <c r="D253" s="22" t="s">
        <v>63</v>
      </c>
      <c r="E253" s="481">
        <v>50828</v>
      </c>
      <c r="F253" s="405">
        <f>ROUNDUP(E253/$C$253*100,2)</f>
        <v>3.07</v>
      </c>
    </row>
    <row r="254" spans="1:6" ht="15" customHeight="1">
      <c r="A254" s="399"/>
      <c r="B254" s="402"/>
      <c r="C254" s="437"/>
      <c r="D254" s="11" t="s">
        <v>62</v>
      </c>
      <c r="E254" s="482"/>
      <c r="F254" s="381" t="e">
        <f t="shared" si="53"/>
        <v>#VALUE!</v>
      </c>
    </row>
    <row r="255" spans="1:6" ht="15" customHeight="1">
      <c r="A255" s="399"/>
      <c r="B255" s="402"/>
      <c r="C255" s="437"/>
      <c r="D255" s="10" t="s">
        <v>339</v>
      </c>
      <c r="E255" s="482">
        <v>1971</v>
      </c>
      <c r="F255" s="380">
        <f>ROUNDUP(E255/$C$253*100,2)</f>
        <v>0.12</v>
      </c>
    </row>
    <row r="256" spans="1:6" ht="18.75" customHeight="1">
      <c r="A256" s="399"/>
      <c r="B256" s="402"/>
      <c r="C256" s="437"/>
      <c r="D256" s="9" t="s">
        <v>1055</v>
      </c>
      <c r="E256" s="479"/>
      <c r="F256" s="381" t="e">
        <f t="shared" si="53"/>
        <v>#VALUE!</v>
      </c>
    </row>
    <row r="257" spans="1:6" ht="15" customHeight="1">
      <c r="A257" s="399"/>
      <c r="B257" s="402"/>
      <c r="C257" s="437"/>
      <c r="D257" s="10" t="s">
        <v>164</v>
      </c>
      <c r="E257" s="482">
        <v>221</v>
      </c>
      <c r="F257" s="380">
        <f t="shared" ref="F257" si="62">ROUNDUP(E257/$C$253*100,2)</f>
        <v>0.02</v>
      </c>
    </row>
    <row r="258" spans="1:6" ht="15" customHeight="1">
      <c r="A258" s="399"/>
      <c r="B258" s="402"/>
      <c r="C258" s="437"/>
      <c r="D258" s="9" t="s">
        <v>163</v>
      </c>
      <c r="E258" s="479"/>
      <c r="F258" s="381" t="e">
        <f t="shared" si="53"/>
        <v>#VALUE!</v>
      </c>
    </row>
    <row r="259" spans="1:6" ht="19.5" customHeight="1">
      <c r="A259" s="399"/>
      <c r="B259" s="402"/>
      <c r="C259" s="437"/>
      <c r="D259" s="10" t="s">
        <v>228</v>
      </c>
      <c r="E259" s="482">
        <v>289</v>
      </c>
      <c r="F259" s="380">
        <f t="shared" ref="F259" si="63">ROUNDUP(E259/$C$253*100,2)</f>
        <v>0.02</v>
      </c>
    </row>
    <row r="260" spans="1:6" ht="15" customHeight="1">
      <c r="A260" s="399"/>
      <c r="B260" s="402"/>
      <c r="C260" s="437"/>
      <c r="D260" s="9" t="s">
        <v>229</v>
      </c>
      <c r="E260" s="479"/>
      <c r="F260" s="381" t="e">
        <f t="shared" si="53"/>
        <v>#VALUE!</v>
      </c>
    </row>
    <row r="261" spans="1:6" ht="15" customHeight="1">
      <c r="A261" s="399"/>
      <c r="B261" s="402"/>
      <c r="C261" s="437"/>
      <c r="D261" s="10" t="s">
        <v>341</v>
      </c>
      <c r="E261" s="482">
        <v>18</v>
      </c>
      <c r="F261" s="380">
        <f t="shared" ref="F261" si="64">ROUNDUP(E261/$C$253*100,2)</f>
        <v>0.01</v>
      </c>
    </row>
    <row r="262" spans="1:6" ht="15" customHeight="1">
      <c r="A262" s="399"/>
      <c r="B262" s="402"/>
      <c r="C262" s="437"/>
      <c r="D262" s="9" t="s">
        <v>342</v>
      </c>
      <c r="E262" s="479"/>
      <c r="F262" s="381" t="e">
        <f t="shared" si="53"/>
        <v>#VALUE!</v>
      </c>
    </row>
    <row r="263" spans="1:6" ht="20.25" customHeight="1">
      <c r="A263" s="399"/>
      <c r="B263" s="402"/>
      <c r="C263" s="437"/>
      <c r="D263" s="10" t="s">
        <v>361</v>
      </c>
      <c r="E263" s="482">
        <v>495</v>
      </c>
      <c r="F263" s="380">
        <f t="shared" ref="F263" si="65">ROUNDUP(E263/$C$253*100,2)</f>
        <v>0.03</v>
      </c>
    </row>
    <row r="264" spans="1:6" ht="15" customHeight="1">
      <c r="A264" s="399"/>
      <c r="B264" s="402"/>
      <c r="C264" s="437"/>
      <c r="D264" s="9" t="s">
        <v>362</v>
      </c>
      <c r="E264" s="479"/>
      <c r="F264" s="381" t="e">
        <f t="shared" si="53"/>
        <v>#VALUE!</v>
      </c>
    </row>
    <row r="265" spans="1:6" ht="15" customHeight="1">
      <c r="A265" s="399"/>
      <c r="B265" s="402"/>
      <c r="C265" s="437"/>
      <c r="D265" s="10" t="s">
        <v>340</v>
      </c>
      <c r="E265" s="482">
        <v>106</v>
      </c>
      <c r="F265" s="381">
        <f t="shared" ref="F265:F269" si="66">ROUNDUP(E265/$C$253*100,2)</f>
        <v>0.01</v>
      </c>
    </row>
    <row r="266" spans="1:6" ht="15" customHeight="1">
      <c r="A266" s="399"/>
      <c r="B266" s="402"/>
      <c r="C266" s="437"/>
      <c r="D266" s="11" t="s">
        <v>450</v>
      </c>
      <c r="E266" s="482"/>
      <c r="F266" s="381" t="e">
        <f t="shared" ref="F266:F270" si="67">D266/C266*100</f>
        <v>#VALUE!</v>
      </c>
    </row>
    <row r="267" spans="1:6" ht="15" customHeight="1">
      <c r="A267" s="399"/>
      <c r="B267" s="402"/>
      <c r="C267" s="437"/>
      <c r="D267" s="14" t="s">
        <v>1002</v>
      </c>
      <c r="E267" s="482">
        <v>72</v>
      </c>
      <c r="F267" s="413">
        <f t="shared" si="66"/>
        <v>0.01</v>
      </c>
    </row>
    <row r="268" spans="1:6" ht="15" customHeight="1">
      <c r="A268" s="399"/>
      <c r="B268" s="402"/>
      <c r="C268" s="437"/>
      <c r="D268" s="9" t="s">
        <v>521</v>
      </c>
      <c r="E268" s="479"/>
      <c r="F268" s="380" t="e">
        <f t="shared" si="67"/>
        <v>#VALUE!</v>
      </c>
    </row>
    <row r="269" spans="1:6" ht="15" customHeight="1">
      <c r="A269" s="399"/>
      <c r="B269" s="402"/>
      <c r="C269" s="437"/>
      <c r="D269" s="10" t="s">
        <v>522</v>
      </c>
      <c r="E269" s="482">
        <v>268</v>
      </c>
      <c r="F269" s="413">
        <f t="shared" si="66"/>
        <v>0.02</v>
      </c>
    </row>
    <row r="270" spans="1:6" ht="15" customHeight="1">
      <c r="A270" s="399"/>
      <c r="B270" s="402"/>
      <c r="C270" s="437"/>
      <c r="D270" s="11" t="s">
        <v>523</v>
      </c>
      <c r="E270" s="482"/>
      <c r="F270" s="380" t="e">
        <f t="shared" si="67"/>
        <v>#VALUE!</v>
      </c>
    </row>
    <row r="271" spans="1:6" ht="15" customHeight="1">
      <c r="A271" s="399"/>
      <c r="B271" s="402"/>
      <c r="C271" s="437"/>
      <c r="D271" s="14" t="s">
        <v>1116</v>
      </c>
      <c r="E271" s="489">
        <v>51</v>
      </c>
      <c r="F271" s="380">
        <f t="shared" ref="F271" si="68">ROUNDUP(E271/$C$253*100,2)</f>
        <v>0.01</v>
      </c>
    </row>
    <row r="272" spans="1:6" ht="15" customHeight="1" thickBot="1">
      <c r="A272" s="400"/>
      <c r="B272" s="403"/>
      <c r="C272" s="438"/>
      <c r="D272" s="20" t="s">
        <v>1117</v>
      </c>
      <c r="E272" s="483"/>
      <c r="F272" s="381" t="e">
        <f t="shared" si="53"/>
        <v>#VALUE!</v>
      </c>
    </row>
    <row r="273" spans="1:6" ht="17.100000000000001" customHeight="1">
      <c r="A273" s="398">
        <v>14</v>
      </c>
      <c r="B273" s="401" t="s">
        <v>202</v>
      </c>
      <c r="C273" s="395">
        <v>262146</v>
      </c>
      <c r="D273" s="22" t="s">
        <v>60</v>
      </c>
      <c r="E273" s="481">
        <v>68845</v>
      </c>
      <c r="F273" s="405">
        <f>ROUNDUP(E273/$C$273*100,2)</f>
        <v>26.270000000000003</v>
      </c>
    </row>
    <row r="274" spans="1:6" ht="17.100000000000001" customHeight="1">
      <c r="A274" s="399"/>
      <c r="B274" s="402"/>
      <c r="C274" s="396"/>
      <c r="D274" s="11" t="s">
        <v>59</v>
      </c>
      <c r="E274" s="482"/>
      <c r="F274" s="381" t="e">
        <f t="shared" si="53"/>
        <v>#VALUE!</v>
      </c>
    </row>
    <row r="275" spans="1:6" ht="17.100000000000001" customHeight="1">
      <c r="A275" s="399"/>
      <c r="B275" s="402"/>
      <c r="C275" s="396"/>
      <c r="D275" s="10" t="s">
        <v>343</v>
      </c>
      <c r="E275" s="482">
        <v>4713</v>
      </c>
      <c r="F275" s="380">
        <f t="shared" ref="F275" si="69">ROUNDUP(E275/$C$273*100,2)</f>
        <v>1.8</v>
      </c>
    </row>
    <row r="276" spans="1:6" ht="17.100000000000001" customHeight="1">
      <c r="A276" s="399"/>
      <c r="B276" s="402"/>
      <c r="C276" s="396"/>
      <c r="D276" s="11" t="s">
        <v>344</v>
      </c>
      <c r="E276" s="482"/>
      <c r="F276" s="381" t="e">
        <f t="shared" si="53"/>
        <v>#VALUE!</v>
      </c>
    </row>
    <row r="277" spans="1:6" ht="17.100000000000001" customHeight="1">
      <c r="A277" s="399"/>
      <c r="B277" s="402"/>
      <c r="C277" s="396"/>
      <c r="D277" s="10" t="s">
        <v>162</v>
      </c>
      <c r="E277" s="489">
        <v>7908</v>
      </c>
      <c r="F277" s="380">
        <f t="shared" ref="F277" si="70">ROUNDUP(E277/$C$273*100,2)</f>
        <v>3.0199999999999996</v>
      </c>
    </row>
    <row r="278" spans="1:6" ht="17.100000000000001" customHeight="1">
      <c r="A278" s="399"/>
      <c r="B278" s="402"/>
      <c r="C278" s="396"/>
      <c r="D278" s="11" t="s">
        <v>58</v>
      </c>
      <c r="E278" s="482"/>
      <c r="F278" s="381" t="e">
        <f t="shared" si="53"/>
        <v>#VALUE!</v>
      </c>
    </row>
    <row r="279" spans="1:6" ht="17.100000000000001" customHeight="1">
      <c r="A279" s="399"/>
      <c r="B279" s="402"/>
      <c r="C279" s="396"/>
      <c r="D279" s="14" t="s">
        <v>57</v>
      </c>
      <c r="E279" s="489">
        <v>7</v>
      </c>
      <c r="F279" s="380">
        <f t="shared" ref="F279" si="71">ROUNDUP(E279/$C$273*100,2)</f>
        <v>0.01</v>
      </c>
    </row>
    <row r="280" spans="1:6" ht="17.100000000000001" customHeight="1">
      <c r="A280" s="399"/>
      <c r="B280" s="402"/>
      <c r="C280" s="396"/>
      <c r="D280" s="9" t="s">
        <v>1056</v>
      </c>
      <c r="E280" s="482"/>
      <c r="F280" s="381" t="e">
        <f t="shared" si="53"/>
        <v>#VALUE!</v>
      </c>
    </row>
    <row r="281" spans="1:6" ht="17.100000000000001" customHeight="1">
      <c r="A281" s="399"/>
      <c r="B281" s="402"/>
      <c r="C281" s="396"/>
      <c r="D281" s="10" t="s">
        <v>1057</v>
      </c>
      <c r="E281" s="482">
        <v>1</v>
      </c>
      <c r="F281" s="380">
        <f t="shared" ref="F281" si="72">ROUNDUP(E281/$C$273*100,2)</f>
        <v>0.01</v>
      </c>
    </row>
    <row r="282" spans="1:6" ht="17.100000000000001" customHeight="1">
      <c r="A282" s="439"/>
      <c r="B282" s="440"/>
      <c r="C282" s="396"/>
      <c r="D282" s="21" t="s">
        <v>1058</v>
      </c>
      <c r="E282" s="482"/>
      <c r="F282" s="381" t="e">
        <f t="shared" si="53"/>
        <v>#VALUE!</v>
      </c>
    </row>
    <row r="283" spans="1:6" ht="17.100000000000001" customHeight="1">
      <c r="A283" s="120"/>
      <c r="B283" s="112"/>
      <c r="C283" s="396"/>
      <c r="D283" s="10" t="s">
        <v>1059</v>
      </c>
      <c r="E283" s="482">
        <v>8</v>
      </c>
      <c r="F283" s="381">
        <f t="shared" ref="F283" si="73">ROUNDUP(E283/$C$273*100,2)</f>
        <v>0.01</v>
      </c>
    </row>
    <row r="284" spans="1:6" ht="17.100000000000001" customHeight="1">
      <c r="A284" s="120"/>
      <c r="B284" s="112"/>
      <c r="C284" s="396"/>
      <c r="D284" s="21" t="s">
        <v>439</v>
      </c>
      <c r="E284" s="482"/>
      <c r="F284" s="381" t="e">
        <f t="shared" ref="F284" si="74">D284/C284*100</f>
        <v>#VALUE!</v>
      </c>
    </row>
    <row r="285" spans="1:6" ht="17.100000000000001" customHeight="1">
      <c r="A285" s="120"/>
      <c r="B285" s="112"/>
      <c r="C285" s="396"/>
      <c r="D285" s="14" t="s">
        <v>524</v>
      </c>
      <c r="E285" s="489">
        <v>28</v>
      </c>
      <c r="F285" s="380">
        <f t="shared" ref="F285" si="75">ROUNDUP(E285/$C$273*100,2)</f>
        <v>0.02</v>
      </c>
    </row>
    <row r="286" spans="1:6" ht="17.100000000000001" customHeight="1" thickBot="1">
      <c r="A286" s="121"/>
      <c r="B286" s="113"/>
      <c r="C286" s="397"/>
      <c r="D286" s="115" t="s">
        <v>1003</v>
      </c>
      <c r="E286" s="483"/>
      <c r="F286" s="416" t="e">
        <f t="shared" ref="F286" si="76">D286/C286*100</f>
        <v>#VALUE!</v>
      </c>
    </row>
    <row r="287" spans="1:6" ht="17.100000000000001" customHeight="1">
      <c r="A287" s="122"/>
      <c r="B287" s="24"/>
      <c r="C287" s="119"/>
      <c r="D287" s="255"/>
      <c r="E287" s="253"/>
    </row>
    <row r="288" spans="1:6" ht="17.100000000000001" customHeight="1">
      <c r="A288" s="122"/>
      <c r="B288" s="24"/>
      <c r="C288" s="119"/>
      <c r="D288" s="255"/>
      <c r="E288" s="253"/>
    </row>
    <row r="289" spans="1:6" ht="17.100000000000001" customHeight="1">
      <c r="A289" s="122"/>
      <c r="B289" s="24"/>
      <c r="C289" s="119"/>
      <c r="D289" s="255"/>
      <c r="E289" s="253"/>
    </row>
    <row r="290" spans="1:6" ht="17.100000000000001" customHeight="1">
      <c r="A290" s="122"/>
      <c r="B290" s="24"/>
      <c r="C290" s="119"/>
      <c r="D290" s="255"/>
      <c r="E290" s="253"/>
    </row>
    <row r="291" spans="1:6" ht="17.100000000000001" customHeight="1">
      <c r="A291" s="122"/>
      <c r="B291" s="24"/>
      <c r="C291" s="119"/>
      <c r="D291" s="255"/>
      <c r="E291" s="253"/>
    </row>
    <row r="292" spans="1:6" ht="17.100000000000001" customHeight="1">
      <c r="A292" s="122"/>
      <c r="B292" s="24"/>
      <c r="C292" s="119"/>
      <c r="D292" s="255"/>
      <c r="E292" s="253"/>
    </row>
    <row r="293" spans="1:6" ht="33" customHeight="1">
      <c r="A293" s="334" t="s">
        <v>1102</v>
      </c>
      <c r="B293" s="363"/>
      <c r="C293" s="377"/>
      <c r="D293" s="484" t="s">
        <v>1103</v>
      </c>
      <c r="E293" s="484"/>
      <c r="F293" s="484"/>
    </row>
    <row r="294" spans="1:6" ht="38.25" customHeight="1" thickBot="1">
      <c r="A294" s="385" t="s">
        <v>1147</v>
      </c>
      <c r="B294" s="385"/>
      <c r="C294" s="385"/>
      <c r="D294" s="385"/>
      <c r="E294" s="385"/>
      <c r="F294" s="385"/>
    </row>
    <row r="295" spans="1:6" ht="29.25" customHeight="1">
      <c r="A295" s="485" t="s">
        <v>457</v>
      </c>
      <c r="B295" s="388" t="s">
        <v>177</v>
      </c>
      <c r="C295" s="390" t="s">
        <v>456</v>
      </c>
      <c r="D295" s="388" t="s">
        <v>179</v>
      </c>
      <c r="E295" s="487" t="s">
        <v>974</v>
      </c>
      <c r="F295" s="488"/>
    </row>
    <row r="296" spans="1:6" ht="32.25" customHeight="1" thickBot="1">
      <c r="A296" s="486"/>
      <c r="B296" s="392"/>
      <c r="C296" s="391"/>
      <c r="D296" s="392"/>
      <c r="E296" s="315" t="s">
        <v>455</v>
      </c>
      <c r="F296" s="316" t="s">
        <v>46</v>
      </c>
    </row>
    <row r="297" spans="1:6" ht="15" customHeight="1">
      <c r="A297" s="418">
        <v>15</v>
      </c>
      <c r="B297" s="421" t="s">
        <v>203</v>
      </c>
      <c r="C297" s="408">
        <v>947308</v>
      </c>
      <c r="D297" s="13" t="s">
        <v>161</v>
      </c>
      <c r="E297" s="494">
        <v>31177</v>
      </c>
      <c r="F297" s="452">
        <f>ROUNDUP(E297/$C$297*100,2)</f>
        <v>3.3</v>
      </c>
    </row>
    <row r="298" spans="1:6" ht="15" customHeight="1">
      <c r="A298" s="419"/>
      <c r="B298" s="422"/>
      <c r="C298" s="409"/>
      <c r="D298" s="16" t="s">
        <v>55</v>
      </c>
      <c r="E298" s="489"/>
      <c r="F298" s="380"/>
    </row>
    <row r="299" spans="1:6" ht="15" customHeight="1">
      <c r="A299" s="419"/>
      <c r="B299" s="422"/>
      <c r="C299" s="409"/>
      <c r="D299" s="10" t="s">
        <v>54</v>
      </c>
      <c r="E299" s="482">
        <v>26297</v>
      </c>
      <c r="F299" s="380">
        <f>ROUNDUP(E299/$C$297*100,2)</f>
        <v>2.78</v>
      </c>
    </row>
    <row r="300" spans="1:6" ht="15" customHeight="1">
      <c r="A300" s="419"/>
      <c r="B300" s="422"/>
      <c r="C300" s="409"/>
      <c r="D300" s="11" t="s">
        <v>53</v>
      </c>
      <c r="E300" s="482"/>
      <c r="F300" s="381" t="e">
        <f>D300/C300*100</f>
        <v>#VALUE!</v>
      </c>
    </row>
    <row r="301" spans="1:6" ht="15" customHeight="1">
      <c r="A301" s="419"/>
      <c r="B301" s="422"/>
      <c r="C301" s="409"/>
      <c r="D301" s="10" t="s">
        <v>52</v>
      </c>
      <c r="E301" s="482">
        <v>14332</v>
      </c>
      <c r="F301" s="380">
        <f>ROUNDUP(E301/$C$297*100,2)</f>
        <v>1.52</v>
      </c>
    </row>
    <row r="302" spans="1:6" ht="15" customHeight="1">
      <c r="A302" s="419"/>
      <c r="B302" s="422"/>
      <c r="C302" s="409"/>
      <c r="D302" s="11" t="s">
        <v>157</v>
      </c>
      <c r="E302" s="482"/>
      <c r="F302" s="381" t="e">
        <f>D302/C302*100</f>
        <v>#VALUE!</v>
      </c>
    </row>
    <row r="303" spans="1:6" ht="15" customHeight="1">
      <c r="A303" s="419"/>
      <c r="B303" s="422"/>
      <c r="C303" s="409"/>
      <c r="D303" s="10" t="s">
        <v>51</v>
      </c>
      <c r="E303" s="482">
        <v>11348</v>
      </c>
      <c r="F303" s="380">
        <f>ROUNDUP(E303/$C$297*100,2)</f>
        <v>1.2</v>
      </c>
    </row>
    <row r="304" spans="1:6" ht="15" customHeight="1">
      <c r="A304" s="419"/>
      <c r="B304" s="422"/>
      <c r="C304" s="409"/>
      <c r="D304" s="11" t="s">
        <v>1060</v>
      </c>
      <c r="E304" s="482"/>
      <c r="F304" s="381" t="e">
        <f>D304/C304*100</f>
        <v>#VALUE!</v>
      </c>
    </row>
    <row r="305" spans="1:6" ht="15" customHeight="1">
      <c r="A305" s="419"/>
      <c r="B305" s="422"/>
      <c r="C305" s="409"/>
      <c r="D305" s="10" t="s">
        <v>49</v>
      </c>
      <c r="E305" s="482">
        <v>1609</v>
      </c>
      <c r="F305" s="380">
        <f>ROUNDUP(E305/$C$297*100,2)</f>
        <v>0.17</v>
      </c>
    </row>
    <row r="306" spans="1:6" ht="15" customHeight="1">
      <c r="A306" s="419"/>
      <c r="B306" s="422"/>
      <c r="C306" s="409"/>
      <c r="D306" s="11" t="s">
        <v>48</v>
      </c>
      <c r="E306" s="482"/>
      <c r="F306" s="381" t="e">
        <f>D306/C306*100</f>
        <v>#VALUE!</v>
      </c>
    </row>
    <row r="307" spans="1:6" ht="15" customHeight="1">
      <c r="A307" s="419"/>
      <c r="B307" s="422"/>
      <c r="C307" s="409"/>
      <c r="D307" s="10" t="s">
        <v>575</v>
      </c>
      <c r="E307" s="479">
        <v>13980</v>
      </c>
      <c r="F307" s="380">
        <f>ROUNDUP(E307/$C$297*100,2)</f>
        <v>1.48</v>
      </c>
    </row>
    <row r="308" spans="1:6" ht="15" customHeight="1">
      <c r="A308" s="419"/>
      <c r="B308" s="422"/>
      <c r="C308" s="409"/>
      <c r="D308" s="11" t="s">
        <v>47</v>
      </c>
      <c r="E308" s="489"/>
      <c r="F308" s="381" t="e">
        <f t="shared" ref="F308:F326" si="77">D308/C308*100</f>
        <v>#VALUE!</v>
      </c>
    </row>
    <row r="309" spans="1:6" ht="12.75">
      <c r="A309" s="419"/>
      <c r="B309" s="422"/>
      <c r="C309" s="409"/>
      <c r="D309" s="153" t="s">
        <v>978</v>
      </c>
      <c r="E309" s="482">
        <v>75</v>
      </c>
      <c r="F309" s="381">
        <f>ROUNDUP(E309/$C$297*100,2)</f>
        <v>0.01</v>
      </c>
    </row>
    <row r="310" spans="1:6" ht="18" customHeight="1">
      <c r="A310" s="419"/>
      <c r="B310" s="422"/>
      <c r="C310" s="409"/>
      <c r="D310" s="157" t="s">
        <v>979</v>
      </c>
      <c r="E310" s="482"/>
      <c r="F310" s="381" t="e">
        <f t="shared" si="77"/>
        <v>#VALUE!</v>
      </c>
    </row>
    <row r="311" spans="1:6" ht="15" customHeight="1">
      <c r="A311" s="419"/>
      <c r="B311" s="422"/>
      <c r="C311" s="409"/>
      <c r="D311" s="105" t="s">
        <v>363</v>
      </c>
      <c r="E311" s="482">
        <v>997</v>
      </c>
      <c r="F311" s="381">
        <f>ROUNDUP(E311/$C$297*100,2)</f>
        <v>0.11</v>
      </c>
    </row>
    <row r="312" spans="1:6" ht="12.75">
      <c r="A312" s="419"/>
      <c r="B312" s="422"/>
      <c r="C312" s="409"/>
      <c r="D312" s="106" t="s">
        <v>364</v>
      </c>
      <c r="E312" s="482"/>
      <c r="F312" s="381" t="e">
        <f t="shared" si="77"/>
        <v>#VALUE!</v>
      </c>
    </row>
    <row r="313" spans="1:6" ht="15" customHeight="1">
      <c r="A313" s="419"/>
      <c r="B313" s="422"/>
      <c r="C313" s="409"/>
      <c r="D313" s="107" t="s">
        <v>451</v>
      </c>
      <c r="E313" s="482">
        <v>98</v>
      </c>
      <c r="F313" s="381">
        <f>ROUNDUP(E313/$C$297*100,2)</f>
        <v>0.02</v>
      </c>
    </row>
    <row r="314" spans="1:6" ht="14.25" customHeight="1">
      <c r="A314" s="419"/>
      <c r="B314" s="422"/>
      <c r="C314" s="409"/>
      <c r="D314" s="108" t="s">
        <v>980</v>
      </c>
      <c r="E314" s="482"/>
      <c r="F314" s="381" t="e">
        <f t="shared" si="77"/>
        <v>#VALUE!</v>
      </c>
    </row>
    <row r="315" spans="1:6" ht="12.75">
      <c r="A315" s="419"/>
      <c r="B315" s="422"/>
      <c r="C315" s="409"/>
      <c r="D315" s="104" t="s">
        <v>415</v>
      </c>
      <c r="E315" s="482">
        <v>35</v>
      </c>
      <c r="F315" s="381">
        <f>ROUNDUP(E315/$C$297*100,2)</f>
        <v>0.01</v>
      </c>
    </row>
    <row r="316" spans="1:6" ht="12.75">
      <c r="A316" s="419"/>
      <c r="B316" s="422"/>
      <c r="C316" s="409"/>
      <c r="D316" s="123" t="s">
        <v>416</v>
      </c>
      <c r="E316" s="482"/>
      <c r="F316" s="381" t="e">
        <f t="shared" ref="F316:F324" si="78">D316/C316*100</f>
        <v>#VALUE!</v>
      </c>
    </row>
    <row r="317" spans="1:6" ht="12.75" customHeight="1">
      <c r="A317" s="419"/>
      <c r="B317" s="422"/>
      <c r="C317" s="409"/>
      <c r="D317" s="104" t="s">
        <v>529</v>
      </c>
      <c r="E317" s="482">
        <v>17</v>
      </c>
      <c r="F317" s="413">
        <f>ROUNDUP(E317/$C$297*100,2)</f>
        <v>0.01</v>
      </c>
    </row>
    <row r="318" spans="1:6" ht="14.25" customHeight="1">
      <c r="A318" s="419"/>
      <c r="B318" s="422"/>
      <c r="C318" s="409"/>
      <c r="D318" s="123" t="s">
        <v>1004</v>
      </c>
      <c r="E318" s="482"/>
      <c r="F318" s="380" t="e">
        <f t="shared" si="78"/>
        <v>#VALUE!</v>
      </c>
    </row>
    <row r="319" spans="1:6" ht="14.25" customHeight="1">
      <c r="A319" s="419"/>
      <c r="B319" s="422"/>
      <c r="C319" s="409"/>
      <c r="D319" s="146" t="s">
        <v>531</v>
      </c>
      <c r="E319" s="482">
        <v>253</v>
      </c>
      <c r="F319" s="413">
        <f t="shared" ref="F319" si="79">ROUNDUP(E319/$C$297*100,2)</f>
        <v>0.03</v>
      </c>
    </row>
    <row r="320" spans="1:6" ht="14.25" customHeight="1">
      <c r="A320" s="419"/>
      <c r="B320" s="422"/>
      <c r="C320" s="409"/>
      <c r="D320" s="286" t="s">
        <v>1005</v>
      </c>
      <c r="E320" s="482"/>
      <c r="F320" s="380" t="e">
        <f t="shared" si="78"/>
        <v>#VALUE!</v>
      </c>
    </row>
    <row r="321" spans="1:6" ht="12.75">
      <c r="A321" s="419"/>
      <c r="B321" s="422"/>
      <c r="C321" s="409"/>
      <c r="D321" s="146" t="s">
        <v>533</v>
      </c>
      <c r="E321" s="482">
        <v>9</v>
      </c>
      <c r="F321" s="413">
        <f t="shared" ref="F321" si="80">ROUNDUP(E321/$C$297*100,2)</f>
        <v>0.01</v>
      </c>
    </row>
    <row r="322" spans="1:6" ht="14.25" customHeight="1">
      <c r="A322" s="419"/>
      <c r="B322" s="422"/>
      <c r="C322" s="409"/>
      <c r="D322" s="286" t="s">
        <v>534</v>
      </c>
      <c r="E322" s="482"/>
      <c r="F322" s="380" t="e">
        <f t="shared" si="78"/>
        <v>#VALUE!</v>
      </c>
    </row>
    <row r="323" spans="1:6" ht="12.75" customHeight="1">
      <c r="A323" s="419"/>
      <c r="B323" s="422"/>
      <c r="C323" s="409"/>
      <c r="D323" s="107" t="s">
        <v>1119</v>
      </c>
      <c r="E323" s="482">
        <v>7</v>
      </c>
      <c r="F323" s="413">
        <f>ROUNDUP(E323/$C$297*100,2)</f>
        <v>0.01</v>
      </c>
    </row>
    <row r="324" spans="1:6" ht="12.75" customHeight="1">
      <c r="A324" s="419"/>
      <c r="B324" s="422"/>
      <c r="C324" s="409"/>
      <c r="D324" s="108" t="s">
        <v>1118</v>
      </c>
      <c r="E324" s="482"/>
      <c r="F324" s="380" t="e">
        <f t="shared" si="78"/>
        <v>#VALUE!</v>
      </c>
    </row>
    <row r="325" spans="1:6" ht="15" customHeight="1">
      <c r="A325" s="419"/>
      <c r="B325" s="422"/>
      <c r="C325" s="409"/>
      <c r="D325" s="146" t="s">
        <v>1121</v>
      </c>
      <c r="E325" s="482">
        <v>7</v>
      </c>
      <c r="F325" s="380">
        <f>ROUNDUP(E325/$C$297*100,2)</f>
        <v>0.01</v>
      </c>
    </row>
    <row r="326" spans="1:6" ht="13.5" customHeight="1" thickBot="1">
      <c r="A326" s="420"/>
      <c r="B326" s="423"/>
      <c r="C326" s="410"/>
      <c r="D326" s="280" t="s">
        <v>1120</v>
      </c>
      <c r="E326" s="482"/>
      <c r="F326" s="416" t="e">
        <f t="shared" si="77"/>
        <v>#VALUE!</v>
      </c>
    </row>
    <row r="327" spans="1:6" ht="17.100000000000001" customHeight="1">
      <c r="A327" s="398">
        <v>16</v>
      </c>
      <c r="B327" s="401" t="s">
        <v>204</v>
      </c>
      <c r="C327" s="436">
        <v>245138</v>
      </c>
      <c r="D327" s="13" t="s">
        <v>45</v>
      </c>
      <c r="E327" s="481">
        <v>5962</v>
      </c>
      <c r="F327" s="405">
        <f>ROUNDUP(E327/$C$327*100,2)</f>
        <v>2.44</v>
      </c>
    </row>
    <row r="328" spans="1:6" ht="12.75">
      <c r="A328" s="399"/>
      <c r="B328" s="402"/>
      <c r="C328" s="437"/>
      <c r="D328" s="16" t="s">
        <v>1061</v>
      </c>
      <c r="E328" s="482"/>
      <c r="F328" s="381" t="e">
        <f t="shared" ref="F328:F460" si="81">D328/C328*100</f>
        <v>#VALUE!</v>
      </c>
    </row>
    <row r="329" spans="1:6" ht="17.100000000000001" customHeight="1">
      <c r="A329" s="399"/>
      <c r="B329" s="402"/>
      <c r="C329" s="437"/>
      <c r="D329" s="15" t="s">
        <v>1062</v>
      </c>
      <c r="E329" s="482">
        <v>5574</v>
      </c>
      <c r="F329" s="380">
        <f t="shared" ref="F329" si="82">ROUNDUP(E329/$C$327*100,2)</f>
        <v>2.2799999999999998</v>
      </c>
    </row>
    <row r="330" spans="1:6" ht="17.100000000000001" customHeight="1">
      <c r="A330" s="399"/>
      <c r="B330" s="402"/>
      <c r="C330" s="437"/>
      <c r="D330" s="12" t="s">
        <v>42</v>
      </c>
      <c r="E330" s="482"/>
      <c r="F330" s="381" t="e">
        <f t="shared" si="81"/>
        <v>#VALUE!</v>
      </c>
    </row>
    <row r="331" spans="1:6" ht="12.75">
      <c r="A331" s="399"/>
      <c r="B331" s="402"/>
      <c r="C331" s="437"/>
      <c r="D331" s="17" t="s">
        <v>41</v>
      </c>
      <c r="E331" s="482">
        <v>7255</v>
      </c>
      <c r="F331" s="380">
        <f t="shared" ref="F331" si="83">ROUNDUP(E331/$C$327*100,2)</f>
        <v>2.96</v>
      </c>
    </row>
    <row r="332" spans="1:6" ht="17.100000000000001" customHeight="1">
      <c r="A332" s="399"/>
      <c r="B332" s="402"/>
      <c r="C332" s="437"/>
      <c r="D332" s="16" t="s">
        <v>40</v>
      </c>
      <c r="E332" s="482"/>
      <c r="F332" s="381" t="e">
        <f t="shared" si="81"/>
        <v>#VALUE!</v>
      </c>
    </row>
    <row r="333" spans="1:6" ht="12.75" customHeight="1">
      <c r="A333" s="399"/>
      <c r="B333" s="402"/>
      <c r="C333" s="437"/>
      <c r="D333" s="17" t="s">
        <v>39</v>
      </c>
      <c r="E333" s="482">
        <v>426</v>
      </c>
      <c r="F333" s="380">
        <f t="shared" ref="F333:F335" si="84">ROUNDUP(E333/$C$327*100,2)</f>
        <v>0.18000000000000002</v>
      </c>
    </row>
    <row r="334" spans="1:6" ht="18" customHeight="1">
      <c r="A334" s="399"/>
      <c r="B334" s="402"/>
      <c r="C334" s="437"/>
      <c r="D334" s="160" t="s">
        <v>1063</v>
      </c>
      <c r="E334" s="482"/>
      <c r="F334" s="381" t="e">
        <f t="shared" si="81"/>
        <v>#VALUE!</v>
      </c>
    </row>
    <row r="335" spans="1:6" ht="12.75">
      <c r="A335" s="399"/>
      <c r="B335" s="402"/>
      <c r="C335" s="437"/>
      <c r="D335" s="282" t="s">
        <v>38</v>
      </c>
      <c r="E335" s="482">
        <v>643</v>
      </c>
      <c r="F335" s="380">
        <f t="shared" si="84"/>
        <v>0.27</v>
      </c>
    </row>
    <row r="336" spans="1:6" ht="18" customHeight="1">
      <c r="A336" s="399"/>
      <c r="B336" s="402"/>
      <c r="C336" s="437"/>
      <c r="D336" s="281" t="s">
        <v>1064</v>
      </c>
      <c r="E336" s="482"/>
      <c r="F336" s="381" t="e">
        <f t="shared" si="81"/>
        <v>#VALUE!</v>
      </c>
    </row>
    <row r="337" spans="1:6" ht="12.75">
      <c r="A337" s="399"/>
      <c r="B337" s="402"/>
      <c r="C337" s="437"/>
      <c r="D337" s="17" t="s">
        <v>1156</v>
      </c>
      <c r="E337" s="482">
        <v>30</v>
      </c>
      <c r="F337" s="380">
        <f t="shared" ref="F337" si="85">ROUNDUP(E337/$C$327*100,2)</f>
        <v>0.02</v>
      </c>
    </row>
    <row r="338" spans="1:6" ht="17.100000000000001" customHeight="1" thickBot="1">
      <c r="A338" s="400"/>
      <c r="B338" s="403"/>
      <c r="C338" s="438"/>
      <c r="D338" s="18" t="s">
        <v>1157</v>
      </c>
      <c r="E338" s="483"/>
      <c r="F338" s="416" t="e">
        <f t="shared" si="81"/>
        <v>#VALUE!</v>
      </c>
    </row>
    <row r="339" spans="1:6" ht="12.75">
      <c r="A339" s="398">
        <v>17</v>
      </c>
      <c r="B339" s="401" t="s">
        <v>205</v>
      </c>
      <c r="C339" s="395">
        <v>683766</v>
      </c>
      <c r="D339" s="13" t="s">
        <v>535</v>
      </c>
      <c r="E339" s="481">
        <v>48281</v>
      </c>
      <c r="F339" s="405">
        <f>ROUNDUP(E339/$C$339*100,2)</f>
        <v>7.0699999999999994</v>
      </c>
    </row>
    <row r="340" spans="1:6" ht="12.75">
      <c r="A340" s="399"/>
      <c r="B340" s="402"/>
      <c r="C340" s="396"/>
      <c r="D340" s="12" t="s">
        <v>36</v>
      </c>
      <c r="E340" s="482"/>
      <c r="F340" s="381" t="e">
        <f t="shared" si="81"/>
        <v>#VALUE!</v>
      </c>
    </row>
    <row r="341" spans="1:6" ht="12.75">
      <c r="A341" s="399"/>
      <c r="B341" s="402"/>
      <c r="C341" s="396"/>
      <c r="D341" s="17" t="s">
        <v>35</v>
      </c>
      <c r="E341" s="482">
        <v>2414</v>
      </c>
      <c r="F341" s="380">
        <f t="shared" ref="F341" si="86">ROUNDUP(E341/$C$339*100,2)</f>
        <v>0.36</v>
      </c>
    </row>
    <row r="342" spans="1:6" ht="12.75">
      <c r="A342" s="399"/>
      <c r="B342" s="402"/>
      <c r="C342" s="396"/>
      <c r="D342" s="16" t="s">
        <v>34</v>
      </c>
      <c r="E342" s="482"/>
      <c r="F342" s="381" t="e">
        <f t="shared" si="81"/>
        <v>#VALUE!</v>
      </c>
    </row>
    <row r="343" spans="1:6" ht="12.75">
      <c r="A343" s="399"/>
      <c r="B343" s="402"/>
      <c r="C343" s="396"/>
      <c r="D343" s="17" t="s">
        <v>33</v>
      </c>
      <c r="E343" s="482">
        <v>298</v>
      </c>
      <c r="F343" s="380">
        <f t="shared" ref="F343" si="87">ROUNDUP(E343/$C$339*100,2)</f>
        <v>0.05</v>
      </c>
    </row>
    <row r="344" spans="1:6" ht="12.75">
      <c r="A344" s="399"/>
      <c r="B344" s="402"/>
      <c r="C344" s="396"/>
      <c r="D344" s="16" t="s">
        <v>32</v>
      </c>
      <c r="E344" s="482"/>
      <c r="F344" s="381" t="e">
        <f t="shared" si="81"/>
        <v>#VALUE!</v>
      </c>
    </row>
    <row r="345" spans="1:6" ht="13.5" customHeight="1">
      <c r="A345" s="399"/>
      <c r="B345" s="402"/>
      <c r="C345" s="396"/>
      <c r="D345" s="17" t="s">
        <v>158</v>
      </c>
      <c r="E345" s="482">
        <v>214438</v>
      </c>
      <c r="F345" s="380">
        <f t="shared" ref="F345" si="88">ROUNDUP(E345/$C$339*100,2)</f>
        <v>31.37</v>
      </c>
    </row>
    <row r="346" spans="1:6" ht="12.75">
      <c r="A346" s="399"/>
      <c r="B346" s="402"/>
      <c r="C346" s="396"/>
      <c r="D346" s="16" t="s">
        <v>1065</v>
      </c>
      <c r="E346" s="482"/>
      <c r="F346" s="381" t="e">
        <f t="shared" si="81"/>
        <v>#VALUE!</v>
      </c>
    </row>
    <row r="347" spans="1:6" ht="15.75" customHeight="1">
      <c r="A347" s="399"/>
      <c r="B347" s="402"/>
      <c r="C347" s="396"/>
      <c r="D347" s="17" t="s">
        <v>207</v>
      </c>
      <c r="E347" s="482">
        <v>1</v>
      </c>
      <c r="F347" s="381">
        <f t="shared" ref="F347" si="89">ROUNDUP(E347/$C$339*100,2)</f>
        <v>0.01</v>
      </c>
    </row>
    <row r="348" spans="1:6" ht="12.75">
      <c r="A348" s="399"/>
      <c r="B348" s="402"/>
      <c r="C348" s="396"/>
      <c r="D348" s="16" t="s">
        <v>208</v>
      </c>
      <c r="E348" s="482"/>
      <c r="F348" s="381" t="e">
        <f>D348/C374*100</f>
        <v>#VALUE!</v>
      </c>
    </row>
    <row r="349" spans="1:6" ht="12.75">
      <c r="A349" s="399"/>
      <c r="B349" s="402"/>
      <c r="C349" s="396"/>
      <c r="D349" s="17" t="s">
        <v>1066</v>
      </c>
      <c r="E349" s="482">
        <v>219</v>
      </c>
      <c r="F349" s="381">
        <f>ROUNDUP(E349/$C$339*100,2)</f>
        <v>0.04</v>
      </c>
    </row>
    <row r="350" spans="1:6" ht="12.75">
      <c r="A350" s="399"/>
      <c r="B350" s="402"/>
      <c r="C350" s="396"/>
      <c r="D350" s="16" t="s">
        <v>1067</v>
      </c>
      <c r="E350" s="482"/>
      <c r="F350" s="381" t="e">
        <f t="shared" ref="F350" si="90">D350/C350*100</f>
        <v>#VALUE!</v>
      </c>
    </row>
    <row r="351" spans="1:6" ht="12.75">
      <c r="A351" s="399"/>
      <c r="B351" s="402"/>
      <c r="C351" s="396"/>
      <c r="D351" s="17" t="s">
        <v>417</v>
      </c>
      <c r="E351" s="482">
        <v>5</v>
      </c>
      <c r="F351" s="381">
        <f>ROUNDUP(E351/$C$339*100,2)</f>
        <v>0.01</v>
      </c>
    </row>
    <row r="352" spans="1:6" ht="12.75">
      <c r="A352" s="399"/>
      <c r="B352" s="402"/>
      <c r="C352" s="396"/>
      <c r="D352" s="16" t="s">
        <v>1014</v>
      </c>
      <c r="E352" s="482"/>
      <c r="F352" s="381" t="e">
        <f t="shared" ref="F352:F374" si="91">D352/C352*100</f>
        <v>#VALUE!</v>
      </c>
    </row>
    <row r="353" spans="1:6" ht="12.75">
      <c r="A353" s="399"/>
      <c r="B353" s="402"/>
      <c r="C353" s="396"/>
      <c r="D353" s="15" t="s">
        <v>351</v>
      </c>
      <c r="E353" s="482">
        <v>165</v>
      </c>
      <c r="F353" s="381">
        <f t="shared" ref="F353" si="92">ROUNDUP(E353/$C$339*100,2)</f>
        <v>0.03</v>
      </c>
    </row>
    <row r="354" spans="1:6" ht="12.75">
      <c r="A354" s="399"/>
      <c r="B354" s="402"/>
      <c r="C354" s="396"/>
      <c r="D354" s="16" t="s">
        <v>381</v>
      </c>
      <c r="E354" s="482"/>
      <c r="F354" s="381" t="e">
        <f t="shared" si="91"/>
        <v>#VALUE!</v>
      </c>
    </row>
    <row r="355" spans="1:6" ht="12.75">
      <c r="A355" s="399"/>
      <c r="B355" s="402"/>
      <c r="C355" s="396"/>
      <c r="D355" s="15" t="s">
        <v>419</v>
      </c>
      <c r="E355" s="482">
        <v>391</v>
      </c>
      <c r="F355" s="381">
        <f t="shared" ref="F355" si="93">ROUNDUP(E355/$C$339*100,2)</f>
        <v>6.0000000000000005E-2</v>
      </c>
    </row>
    <row r="356" spans="1:6" ht="12.75">
      <c r="A356" s="399"/>
      <c r="B356" s="402"/>
      <c r="C356" s="396"/>
      <c r="D356" s="16" t="s">
        <v>1015</v>
      </c>
      <c r="E356" s="482"/>
      <c r="F356" s="381" t="e">
        <f t="shared" si="91"/>
        <v>#VALUE!</v>
      </c>
    </row>
    <row r="357" spans="1:6" ht="12.75">
      <c r="A357" s="399"/>
      <c r="B357" s="402"/>
      <c r="C357" s="396"/>
      <c r="D357" s="15" t="s">
        <v>420</v>
      </c>
      <c r="E357" s="482">
        <v>405</v>
      </c>
      <c r="F357" s="381">
        <f t="shared" ref="F357" si="94">ROUNDUP(E357/$C$339*100,2)</f>
        <v>6.0000000000000005E-2</v>
      </c>
    </row>
    <row r="358" spans="1:6" ht="12.75">
      <c r="A358" s="399"/>
      <c r="B358" s="402"/>
      <c r="C358" s="396"/>
      <c r="D358" s="16" t="s">
        <v>421</v>
      </c>
      <c r="E358" s="482"/>
      <c r="F358" s="381" t="e">
        <f t="shared" si="91"/>
        <v>#VALUE!</v>
      </c>
    </row>
    <row r="359" spans="1:6" ht="12.75">
      <c r="A359" s="399"/>
      <c r="B359" s="402"/>
      <c r="C359" s="396"/>
      <c r="D359" s="17" t="s">
        <v>1008</v>
      </c>
      <c r="E359" s="482">
        <v>11</v>
      </c>
      <c r="F359" s="381">
        <f t="shared" ref="F359:F371" si="95">ROUNDUP(E359/$C$339*100,2)</f>
        <v>0.01</v>
      </c>
    </row>
    <row r="360" spans="1:6" ht="12.75">
      <c r="A360" s="399"/>
      <c r="B360" s="402"/>
      <c r="C360" s="396"/>
      <c r="D360" s="16" t="s">
        <v>1068</v>
      </c>
      <c r="E360" s="482"/>
      <c r="F360" s="381" t="e">
        <f t="shared" ref="F360:F372" si="96">D360/C360*100</f>
        <v>#VALUE!</v>
      </c>
    </row>
    <row r="361" spans="1:6" ht="12.75">
      <c r="A361" s="399"/>
      <c r="B361" s="402"/>
      <c r="C361" s="396"/>
      <c r="D361" s="17" t="s">
        <v>1009</v>
      </c>
      <c r="E361" s="482">
        <v>7</v>
      </c>
      <c r="F361" s="381">
        <f t="shared" si="95"/>
        <v>0.01</v>
      </c>
    </row>
    <row r="362" spans="1:6" ht="12.75">
      <c r="A362" s="399"/>
      <c r="B362" s="402"/>
      <c r="C362" s="396"/>
      <c r="D362" s="16" t="s">
        <v>1013</v>
      </c>
      <c r="E362" s="482"/>
      <c r="F362" s="381" t="e">
        <f t="shared" si="96"/>
        <v>#VALUE!</v>
      </c>
    </row>
    <row r="363" spans="1:6" ht="12.75" customHeight="1">
      <c r="A363" s="399"/>
      <c r="B363" s="402"/>
      <c r="C363" s="396"/>
      <c r="D363" s="220" t="s">
        <v>1006</v>
      </c>
      <c r="E363" s="482">
        <v>13</v>
      </c>
      <c r="F363" s="381">
        <f t="shared" si="95"/>
        <v>0.01</v>
      </c>
    </row>
    <row r="364" spans="1:6" ht="12.75">
      <c r="A364" s="399"/>
      <c r="B364" s="402"/>
      <c r="C364" s="396"/>
      <c r="D364" s="16" t="s">
        <v>539</v>
      </c>
      <c r="E364" s="482"/>
      <c r="F364" s="381" t="e">
        <f t="shared" si="96"/>
        <v>#VALUE!</v>
      </c>
    </row>
    <row r="365" spans="1:6" ht="12.75" customHeight="1">
      <c r="A365" s="399"/>
      <c r="B365" s="402"/>
      <c r="C365" s="396"/>
      <c r="D365" s="17" t="s">
        <v>1007</v>
      </c>
      <c r="E365" s="482">
        <v>485</v>
      </c>
      <c r="F365" s="381">
        <f t="shared" si="95"/>
        <v>0.08</v>
      </c>
    </row>
    <row r="366" spans="1:6" ht="12.75" customHeight="1">
      <c r="A366" s="399"/>
      <c r="B366" s="402"/>
      <c r="C366" s="396"/>
      <c r="D366" s="16" t="s">
        <v>1069</v>
      </c>
      <c r="E366" s="482"/>
      <c r="F366" s="381" t="e">
        <f t="shared" si="96"/>
        <v>#VALUE!</v>
      </c>
    </row>
    <row r="367" spans="1:6" ht="12.75" customHeight="1">
      <c r="A367" s="399"/>
      <c r="B367" s="402"/>
      <c r="C367" s="396"/>
      <c r="D367" s="17" t="s">
        <v>1010</v>
      </c>
      <c r="E367" s="482">
        <v>72</v>
      </c>
      <c r="F367" s="381">
        <f t="shared" si="95"/>
        <v>0.02</v>
      </c>
    </row>
    <row r="368" spans="1:6" ht="12.75" customHeight="1">
      <c r="A368" s="399"/>
      <c r="B368" s="402"/>
      <c r="C368" s="396"/>
      <c r="D368" s="16" t="s">
        <v>1012</v>
      </c>
      <c r="E368" s="482"/>
      <c r="F368" s="381" t="e">
        <f t="shared" si="96"/>
        <v>#VALUE!</v>
      </c>
    </row>
    <row r="369" spans="1:6" ht="12.75" customHeight="1">
      <c r="A369" s="399"/>
      <c r="B369" s="402"/>
      <c r="C369" s="396"/>
      <c r="D369" s="298" t="s">
        <v>1011</v>
      </c>
      <c r="E369" s="482">
        <v>54</v>
      </c>
      <c r="F369" s="381">
        <f t="shared" si="95"/>
        <v>0.01</v>
      </c>
    </row>
    <row r="370" spans="1:6" ht="12.75" customHeight="1">
      <c r="A370" s="399"/>
      <c r="B370" s="402"/>
      <c r="C370" s="396"/>
      <c r="D370" s="286" t="s">
        <v>1070</v>
      </c>
      <c r="E370" s="482"/>
      <c r="F370" s="381" t="e">
        <f t="shared" si="96"/>
        <v>#VALUE!</v>
      </c>
    </row>
    <row r="371" spans="1:6" ht="12.75" customHeight="1">
      <c r="A371" s="399"/>
      <c r="B371" s="402"/>
      <c r="C371" s="396"/>
      <c r="D371" s="282" t="s">
        <v>1125</v>
      </c>
      <c r="E371" s="482">
        <v>52</v>
      </c>
      <c r="F371" s="381">
        <f t="shared" si="95"/>
        <v>0.01</v>
      </c>
    </row>
    <row r="372" spans="1:6" ht="12.75" customHeight="1">
      <c r="A372" s="399"/>
      <c r="B372" s="402"/>
      <c r="C372" s="396"/>
      <c r="D372" s="281" t="s">
        <v>1128</v>
      </c>
      <c r="E372" s="482"/>
      <c r="F372" s="381" t="e">
        <f t="shared" si="96"/>
        <v>#VALUE!</v>
      </c>
    </row>
    <row r="373" spans="1:6" ht="12.75">
      <c r="A373" s="399"/>
      <c r="B373" s="402"/>
      <c r="C373" s="396"/>
      <c r="D373" s="17" t="s">
        <v>1126</v>
      </c>
      <c r="E373" s="482">
        <v>96</v>
      </c>
      <c r="F373" s="381">
        <f t="shared" ref="F373" si="97">ROUNDUP(E373/$C$339*100,2)</f>
        <v>0.02</v>
      </c>
    </row>
    <row r="374" spans="1:6" ht="13.5" thickBot="1">
      <c r="A374" s="400"/>
      <c r="B374" s="403"/>
      <c r="C374" s="397"/>
      <c r="D374" s="18" t="s">
        <v>1127</v>
      </c>
      <c r="E374" s="483"/>
      <c r="F374" s="416" t="e">
        <f t="shared" si="91"/>
        <v>#VALUE!</v>
      </c>
    </row>
    <row r="375" spans="1:6" ht="9.75" customHeight="1">
      <c r="A375" s="534"/>
      <c r="B375" s="535"/>
      <c r="C375" s="536"/>
      <c r="D375" s="537"/>
      <c r="E375" s="538"/>
      <c r="F375" s="539"/>
    </row>
    <row r="376" spans="1:6" s="116" customFormat="1" ht="34.5" customHeight="1">
      <c r="A376" s="334" t="s">
        <v>1102</v>
      </c>
      <c r="B376" s="363"/>
      <c r="C376" s="377"/>
      <c r="D376" s="484" t="s">
        <v>1103</v>
      </c>
      <c r="E376" s="484"/>
      <c r="F376" s="484"/>
    </row>
    <row r="377" spans="1:6" ht="39.950000000000003" customHeight="1" thickBot="1">
      <c r="A377" s="385" t="s">
        <v>1147</v>
      </c>
      <c r="B377" s="385"/>
      <c r="C377" s="385"/>
      <c r="D377" s="385"/>
      <c r="E377" s="385"/>
      <c r="F377" s="385"/>
    </row>
    <row r="378" spans="1:6" ht="30" customHeight="1">
      <c r="A378" s="485" t="s">
        <v>457</v>
      </c>
      <c r="B378" s="388" t="s">
        <v>177</v>
      </c>
      <c r="C378" s="390" t="s">
        <v>456</v>
      </c>
      <c r="D378" s="388" t="s">
        <v>179</v>
      </c>
      <c r="E378" s="487" t="s">
        <v>974</v>
      </c>
      <c r="F378" s="488"/>
    </row>
    <row r="379" spans="1:6" ht="31.5" customHeight="1" thickBot="1">
      <c r="A379" s="486"/>
      <c r="B379" s="392"/>
      <c r="C379" s="391"/>
      <c r="D379" s="392"/>
      <c r="E379" s="315" t="s">
        <v>455</v>
      </c>
      <c r="F379" s="316" t="s">
        <v>46</v>
      </c>
    </row>
    <row r="380" spans="1:6" ht="15" customHeight="1">
      <c r="A380" s="407">
        <v>18</v>
      </c>
      <c r="B380" s="406" t="s">
        <v>209</v>
      </c>
      <c r="C380" s="396">
        <v>1275826</v>
      </c>
      <c r="D380" s="15" t="s">
        <v>31</v>
      </c>
      <c r="E380" s="489">
        <v>46214</v>
      </c>
      <c r="F380" s="380">
        <f>ROUNDUP(E380/$C$380*100,2)</f>
        <v>3.63</v>
      </c>
    </row>
    <row r="381" spans="1:6" ht="21.75" customHeight="1">
      <c r="A381" s="399"/>
      <c r="B381" s="402"/>
      <c r="C381" s="396"/>
      <c r="D381" s="16" t="s">
        <v>1071</v>
      </c>
      <c r="E381" s="482"/>
      <c r="F381" s="381" t="e">
        <f t="shared" si="81"/>
        <v>#VALUE!</v>
      </c>
    </row>
    <row r="382" spans="1:6" ht="15" customHeight="1">
      <c r="A382" s="399"/>
      <c r="B382" s="402"/>
      <c r="C382" s="396"/>
      <c r="D382" s="15" t="s">
        <v>30</v>
      </c>
      <c r="E382" s="482">
        <v>4687</v>
      </c>
      <c r="F382" s="380">
        <f t="shared" ref="F382" si="98">ROUNDUP(E382/$C$380*100,2)</f>
        <v>0.37</v>
      </c>
    </row>
    <row r="383" spans="1:6" ht="15" customHeight="1">
      <c r="A383" s="399"/>
      <c r="B383" s="402"/>
      <c r="C383" s="396"/>
      <c r="D383" s="12" t="s">
        <v>1072</v>
      </c>
      <c r="E383" s="482"/>
      <c r="F383" s="381" t="e">
        <f t="shared" si="81"/>
        <v>#VALUE!</v>
      </c>
    </row>
    <row r="384" spans="1:6" ht="15" customHeight="1">
      <c r="A384" s="399"/>
      <c r="B384" s="402"/>
      <c r="C384" s="396"/>
      <c r="D384" s="17" t="s">
        <v>29</v>
      </c>
      <c r="E384" s="482">
        <v>1947</v>
      </c>
      <c r="F384" s="380">
        <f t="shared" ref="F384" si="99">ROUNDUP(E384/$C$380*100,2)</f>
        <v>0.16</v>
      </c>
    </row>
    <row r="385" spans="1:6" ht="15" customHeight="1">
      <c r="A385" s="399"/>
      <c r="B385" s="402"/>
      <c r="C385" s="396"/>
      <c r="D385" s="16" t="s">
        <v>28</v>
      </c>
      <c r="E385" s="482"/>
      <c r="F385" s="381" t="e">
        <f t="shared" si="81"/>
        <v>#VALUE!</v>
      </c>
    </row>
    <row r="386" spans="1:6" ht="15" customHeight="1">
      <c r="A386" s="399"/>
      <c r="B386" s="402"/>
      <c r="C386" s="396"/>
      <c r="D386" s="17" t="s">
        <v>27</v>
      </c>
      <c r="E386" s="479">
        <v>14</v>
      </c>
      <c r="F386" s="380">
        <f t="shared" ref="F386" si="100">ROUNDUP(E386/$C$380*100,2)</f>
        <v>0.01</v>
      </c>
    </row>
    <row r="387" spans="1:6" ht="15" customHeight="1">
      <c r="A387" s="399"/>
      <c r="B387" s="402"/>
      <c r="C387" s="396"/>
      <c r="D387" s="16" t="s">
        <v>26</v>
      </c>
      <c r="E387" s="489"/>
      <c r="F387" s="381" t="e">
        <f t="shared" si="81"/>
        <v>#VALUE!</v>
      </c>
    </row>
    <row r="388" spans="1:6" ht="18.75" customHeight="1">
      <c r="A388" s="399"/>
      <c r="B388" s="402"/>
      <c r="C388" s="396"/>
      <c r="D388" s="17" t="s">
        <v>25</v>
      </c>
      <c r="E388" s="482">
        <v>1242</v>
      </c>
      <c r="F388" s="380">
        <f t="shared" ref="F388:F392" si="101">ROUNDUP(E388/$C$380*100,2)</f>
        <v>9.9999999999999992E-2</v>
      </c>
    </row>
    <row r="389" spans="1:6" ht="15" customHeight="1">
      <c r="A389" s="399"/>
      <c r="B389" s="402"/>
      <c r="C389" s="396"/>
      <c r="D389" s="16" t="s">
        <v>24</v>
      </c>
      <c r="E389" s="482"/>
      <c r="F389" s="381" t="e">
        <f t="shared" si="81"/>
        <v>#VALUE!</v>
      </c>
    </row>
    <row r="390" spans="1:6" ht="15" customHeight="1">
      <c r="A390" s="399"/>
      <c r="B390" s="402"/>
      <c r="C390" s="396"/>
      <c r="D390" s="15" t="s">
        <v>212</v>
      </c>
      <c r="E390" s="482">
        <v>41</v>
      </c>
      <c r="F390" s="380">
        <f t="shared" si="101"/>
        <v>0.01</v>
      </c>
    </row>
    <row r="391" spans="1:6" ht="15" customHeight="1">
      <c r="A391" s="399"/>
      <c r="B391" s="402"/>
      <c r="C391" s="396"/>
      <c r="D391" s="16" t="s">
        <v>213</v>
      </c>
      <c r="E391" s="482"/>
      <c r="F391" s="381" t="e">
        <f t="shared" si="81"/>
        <v>#VALUE!</v>
      </c>
    </row>
    <row r="392" spans="1:6" ht="15" customHeight="1">
      <c r="A392" s="399"/>
      <c r="B392" s="402"/>
      <c r="C392" s="396"/>
      <c r="D392" s="17" t="s">
        <v>981</v>
      </c>
      <c r="E392" s="482">
        <v>8</v>
      </c>
      <c r="F392" s="380">
        <f t="shared" si="101"/>
        <v>0.01</v>
      </c>
    </row>
    <row r="393" spans="1:6" ht="15" customHeight="1">
      <c r="A393" s="399"/>
      <c r="B393" s="402"/>
      <c r="C393" s="396"/>
      <c r="D393" s="16" t="s">
        <v>230</v>
      </c>
      <c r="E393" s="482"/>
      <c r="F393" s="381" t="e">
        <f t="shared" si="81"/>
        <v>#VALUE!</v>
      </c>
    </row>
    <row r="394" spans="1:6" ht="12.75">
      <c r="A394" s="399"/>
      <c r="B394" s="402"/>
      <c r="C394" s="396"/>
      <c r="D394" s="220" t="s">
        <v>982</v>
      </c>
      <c r="E394" s="482">
        <v>31</v>
      </c>
      <c r="F394" s="381">
        <f>ROUNDUP(E394/$C$380*100,2)</f>
        <v>0.01</v>
      </c>
    </row>
    <row r="395" spans="1:6" ht="14.25" customHeight="1">
      <c r="A395" s="399"/>
      <c r="B395" s="402"/>
      <c r="C395" s="396"/>
      <c r="D395" s="160" t="s">
        <v>983</v>
      </c>
      <c r="E395" s="482"/>
      <c r="F395" s="381" t="e">
        <f>D395/C415*100</f>
        <v>#VALUE!</v>
      </c>
    </row>
    <row r="396" spans="1:6" ht="14.25" customHeight="1">
      <c r="A396" s="399"/>
      <c r="B396" s="402"/>
      <c r="C396" s="396"/>
      <c r="D396" s="15" t="s">
        <v>1073</v>
      </c>
      <c r="E396" s="482">
        <v>22</v>
      </c>
      <c r="F396" s="381">
        <f t="shared" ref="F396" si="102">ROUNDUP(E396/$C$380*100,2)</f>
        <v>0.01</v>
      </c>
    </row>
    <row r="397" spans="1:6" ht="18.75" customHeight="1">
      <c r="A397" s="399"/>
      <c r="B397" s="402"/>
      <c r="C397" s="396"/>
      <c r="D397" s="16" t="s">
        <v>424</v>
      </c>
      <c r="E397" s="482"/>
      <c r="F397" s="381" t="e">
        <f>D397/#REF!*100</f>
        <v>#VALUE!</v>
      </c>
    </row>
    <row r="398" spans="1:6" ht="14.25" customHeight="1">
      <c r="A398" s="399"/>
      <c r="B398" s="402"/>
      <c r="C398" s="396"/>
      <c r="D398" s="15" t="s">
        <v>425</v>
      </c>
      <c r="E398" s="482">
        <v>14</v>
      </c>
      <c r="F398" s="381">
        <f t="shared" ref="F398" si="103">ROUNDUP(E398/$C$380*100,2)</f>
        <v>0.01</v>
      </c>
    </row>
    <row r="399" spans="1:6" ht="14.25" customHeight="1">
      <c r="A399" s="399"/>
      <c r="B399" s="402"/>
      <c r="C399" s="396"/>
      <c r="D399" s="12" t="s">
        <v>1074</v>
      </c>
      <c r="E399" s="482"/>
      <c r="F399" s="381" t="e">
        <f>D399/#REF!*100</f>
        <v>#VALUE!</v>
      </c>
    </row>
    <row r="400" spans="1:6" ht="14.25" customHeight="1">
      <c r="A400" s="399"/>
      <c r="B400" s="402"/>
      <c r="C400" s="396"/>
      <c r="D400" s="17" t="s">
        <v>438</v>
      </c>
      <c r="E400" s="499">
        <v>149</v>
      </c>
      <c r="F400" s="381">
        <f t="shared" ref="F400" si="104">ROUNDUP(E400/$C$380*100,2)</f>
        <v>0.02</v>
      </c>
    </row>
    <row r="401" spans="1:6" ht="14.25" customHeight="1">
      <c r="A401" s="399"/>
      <c r="B401" s="402"/>
      <c r="C401" s="396"/>
      <c r="D401" s="16" t="s">
        <v>437</v>
      </c>
      <c r="E401" s="499"/>
      <c r="F401" s="381" t="e">
        <f>D401/#REF!*100</f>
        <v>#VALUE!</v>
      </c>
    </row>
    <row r="402" spans="1:6" ht="14.25" customHeight="1">
      <c r="A402" s="399"/>
      <c r="B402" s="402"/>
      <c r="C402" s="396"/>
      <c r="D402" s="17" t="s">
        <v>452</v>
      </c>
      <c r="E402" s="482">
        <v>23</v>
      </c>
      <c r="F402" s="380">
        <f t="shared" ref="F402" si="105">ROUNDUP(E402/$C$380*100,2)</f>
        <v>0.01</v>
      </c>
    </row>
    <row r="403" spans="1:6" ht="15" customHeight="1">
      <c r="A403" s="399"/>
      <c r="B403" s="402"/>
      <c r="C403" s="396"/>
      <c r="D403" s="160" t="s">
        <v>1075</v>
      </c>
      <c r="E403" s="482"/>
      <c r="F403" s="381" t="e">
        <f t="shared" ref="F403" si="106">D403/C403*100</f>
        <v>#VALUE!</v>
      </c>
    </row>
    <row r="404" spans="1:6" ht="14.25" customHeight="1">
      <c r="A404" s="399"/>
      <c r="B404" s="402"/>
      <c r="C404" s="396"/>
      <c r="D404" s="17" t="s">
        <v>453</v>
      </c>
      <c r="E404" s="482">
        <v>64</v>
      </c>
      <c r="F404" s="380">
        <f t="shared" ref="F404" si="107">ROUNDUP(E404/$C$380*100,2)</f>
        <v>0.01</v>
      </c>
    </row>
    <row r="405" spans="1:6" ht="12.75">
      <c r="A405" s="399"/>
      <c r="B405" s="402"/>
      <c r="C405" s="396"/>
      <c r="D405" s="16" t="s">
        <v>984</v>
      </c>
      <c r="E405" s="482"/>
      <c r="F405" s="381" t="e">
        <f t="shared" ref="F405" si="108">D405/C405*100</f>
        <v>#VALUE!</v>
      </c>
    </row>
    <row r="406" spans="1:6" ht="12.75">
      <c r="A406" s="399"/>
      <c r="B406" s="402"/>
      <c r="C406" s="396"/>
      <c r="D406" s="17" t="s">
        <v>985</v>
      </c>
      <c r="E406" s="482">
        <v>19</v>
      </c>
      <c r="F406" s="381">
        <f t="shared" ref="F406" si="109">ROUNDUP(E406/$C$380*100,2)</f>
        <v>0.01</v>
      </c>
    </row>
    <row r="407" spans="1:6" ht="18" customHeight="1">
      <c r="A407" s="399"/>
      <c r="B407" s="402"/>
      <c r="C407" s="396"/>
      <c r="D407" s="281" t="s">
        <v>986</v>
      </c>
      <c r="E407" s="479"/>
      <c r="F407" s="381" t="e">
        <f t="shared" ref="F407" si="110">D407/C407*100</f>
        <v>#VALUE!</v>
      </c>
    </row>
    <row r="408" spans="1:6" ht="12.75">
      <c r="A408" s="399"/>
      <c r="B408" s="402"/>
      <c r="C408" s="396"/>
      <c r="D408" s="17" t="s">
        <v>546</v>
      </c>
      <c r="E408" s="482">
        <v>34</v>
      </c>
      <c r="F408" s="381">
        <f t="shared" ref="F408" si="111">ROUNDUP(E408/$C$380*100,2)</f>
        <v>0.01</v>
      </c>
    </row>
    <row r="409" spans="1:6" ht="12.75">
      <c r="A409" s="399"/>
      <c r="B409" s="402"/>
      <c r="C409" s="396"/>
      <c r="D409" s="12" t="s">
        <v>1016</v>
      </c>
      <c r="E409" s="479"/>
      <c r="F409" s="381" t="e">
        <f t="shared" ref="F409" si="112">D409/C409*100</f>
        <v>#VALUE!</v>
      </c>
    </row>
    <row r="410" spans="1:6" ht="12.75">
      <c r="A410" s="399"/>
      <c r="B410" s="402"/>
      <c r="C410" s="396"/>
      <c r="D410" s="17" t="s">
        <v>547</v>
      </c>
      <c r="E410" s="482">
        <v>5</v>
      </c>
      <c r="F410" s="381">
        <f>ROUNDUP(E410/$C$380*100,2)</f>
        <v>0.01</v>
      </c>
    </row>
    <row r="411" spans="1:6" ht="12.75">
      <c r="A411" s="399"/>
      <c r="B411" s="402"/>
      <c r="C411" s="396"/>
      <c r="D411" s="12" t="s">
        <v>548</v>
      </c>
      <c r="E411" s="479"/>
      <c r="F411" s="381" t="e">
        <f t="shared" ref="F411:F413" si="113">D411/C411*100</f>
        <v>#VALUE!</v>
      </c>
    </row>
    <row r="412" spans="1:6" ht="12.75">
      <c r="A412" s="399"/>
      <c r="B412" s="402"/>
      <c r="C412" s="396"/>
      <c r="D412" s="17" t="s">
        <v>549</v>
      </c>
      <c r="E412" s="482">
        <v>98</v>
      </c>
      <c r="F412" s="381">
        <f>ROUNDUP(E412/$C$380*100,2)</f>
        <v>0.01</v>
      </c>
    </row>
    <row r="413" spans="1:6" ht="12.75">
      <c r="A413" s="399"/>
      <c r="B413" s="402"/>
      <c r="C413" s="396"/>
      <c r="D413" s="12" t="s">
        <v>550</v>
      </c>
      <c r="E413" s="479"/>
      <c r="F413" s="381" t="e">
        <f t="shared" si="113"/>
        <v>#VALUE!</v>
      </c>
    </row>
    <row r="414" spans="1:6" ht="15" customHeight="1">
      <c r="A414" s="399"/>
      <c r="B414" s="402"/>
      <c r="C414" s="396"/>
      <c r="D414" s="17" t="s">
        <v>1131</v>
      </c>
      <c r="E414" s="482">
        <v>16</v>
      </c>
      <c r="F414" s="380">
        <f t="shared" ref="F414" si="114">ROUNDUP(E414/$C$380*100,2)</f>
        <v>0.01</v>
      </c>
    </row>
    <row r="415" spans="1:6" ht="13.5" thickBot="1">
      <c r="A415" s="439"/>
      <c r="B415" s="440"/>
      <c r="C415" s="396"/>
      <c r="D415" s="18" t="s">
        <v>1132</v>
      </c>
      <c r="E415" s="479"/>
      <c r="F415" s="413" t="e">
        <f t="shared" ref="F415" si="115">D415/C415*100</f>
        <v>#VALUE!</v>
      </c>
    </row>
    <row r="416" spans="1:6" ht="15" customHeight="1">
      <c r="A416" s="398">
        <v>19</v>
      </c>
      <c r="B416" s="401" t="s">
        <v>214</v>
      </c>
      <c r="C416" s="395">
        <v>234369</v>
      </c>
      <c r="D416" s="13" t="s">
        <v>23</v>
      </c>
      <c r="E416" s="481">
        <v>26156</v>
      </c>
      <c r="F416" s="405">
        <f>ROUNDUP(E416/$C$416*100,2)</f>
        <v>11.17</v>
      </c>
    </row>
    <row r="417" spans="1:6" ht="12.75">
      <c r="A417" s="399"/>
      <c r="B417" s="402"/>
      <c r="C417" s="396"/>
      <c r="D417" s="281" t="s">
        <v>1076</v>
      </c>
      <c r="E417" s="482"/>
      <c r="F417" s="381" t="e">
        <f t="shared" si="81"/>
        <v>#VALUE!</v>
      </c>
    </row>
    <row r="418" spans="1:6" ht="15" customHeight="1">
      <c r="A418" s="399"/>
      <c r="B418" s="402"/>
      <c r="C418" s="396"/>
      <c r="D418" s="17" t="s">
        <v>22</v>
      </c>
      <c r="E418" s="482">
        <v>394</v>
      </c>
      <c r="F418" s="380">
        <f t="shared" ref="F418" si="116">ROUNDUP(E418/$C$416*100,2)</f>
        <v>0.17</v>
      </c>
    </row>
    <row r="419" spans="1:6" ht="12.75">
      <c r="A419" s="399"/>
      <c r="B419" s="402"/>
      <c r="C419" s="396"/>
      <c r="D419" s="160" t="s">
        <v>1077</v>
      </c>
      <c r="E419" s="482"/>
      <c r="F419" s="381" t="e">
        <f t="shared" si="81"/>
        <v>#VALUE!</v>
      </c>
    </row>
    <row r="420" spans="1:6" ht="15" customHeight="1">
      <c r="A420" s="399"/>
      <c r="B420" s="402"/>
      <c r="C420" s="396"/>
      <c r="D420" s="15" t="s">
        <v>20</v>
      </c>
      <c r="E420" s="482">
        <v>21764</v>
      </c>
      <c r="F420" s="380">
        <f t="shared" ref="F420" si="117">ROUNDUP(E420/$C$416*100,2)</f>
        <v>9.2899999999999991</v>
      </c>
    </row>
    <row r="421" spans="1:6" ht="12.75">
      <c r="A421" s="399"/>
      <c r="B421" s="402"/>
      <c r="C421" s="396"/>
      <c r="D421" s="281" t="s">
        <v>160</v>
      </c>
      <c r="E421" s="482"/>
      <c r="F421" s="381" t="e">
        <f t="shared" si="81"/>
        <v>#VALUE!</v>
      </c>
    </row>
    <row r="422" spans="1:6" ht="15" customHeight="1">
      <c r="A422" s="399"/>
      <c r="B422" s="402"/>
      <c r="C422" s="396"/>
      <c r="D422" s="10" t="s">
        <v>19</v>
      </c>
      <c r="E422" s="482">
        <v>1406</v>
      </c>
      <c r="F422" s="380">
        <f t="shared" ref="F422" si="118">ROUNDUP(E422/$C$416*100,2)</f>
        <v>0.6</v>
      </c>
    </row>
    <row r="423" spans="1:6" ht="15" customHeight="1">
      <c r="A423" s="399"/>
      <c r="B423" s="402"/>
      <c r="C423" s="396"/>
      <c r="D423" s="11" t="s">
        <v>18</v>
      </c>
      <c r="E423" s="479"/>
      <c r="F423" s="381" t="e">
        <f t="shared" si="81"/>
        <v>#VALUE!</v>
      </c>
    </row>
    <row r="424" spans="1:6" ht="15" customHeight="1">
      <c r="A424" s="399"/>
      <c r="B424" s="402"/>
      <c r="C424" s="396"/>
      <c r="D424" s="10" t="s">
        <v>436</v>
      </c>
      <c r="E424" s="482">
        <v>170</v>
      </c>
      <c r="F424" s="380">
        <f t="shared" ref="F424" si="119">ROUNDUP(E424/$C$416*100,2)</f>
        <v>0.08</v>
      </c>
    </row>
    <row r="425" spans="1:6" ht="12.75">
      <c r="A425" s="399"/>
      <c r="B425" s="402"/>
      <c r="C425" s="396"/>
      <c r="D425" s="157" t="s">
        <v>435</v>
      </c>
      <c r="E425" s="479"/>
      <c r="F425" s="381" t="e">
        <f t="shared" ref="F425" si="120">D425/C425*100</f>
        <v>#VALUE!</v>
      </c>
    </row>
    <row r="426" spans="1:6" ht="15" customHeight="1">
      <c r="A426" s="399"/>
      <c r="B426" s="402"/>
      <c r="C426" s="396"/>
      <c r="D426" s="14" t="s">
        <v>215</v>
      </c>
      <c r="E426" s="479">
        <v>41</v>
      </c>
      <c r="F426" s="380">
        <f t="shared" ref="F426" si="121">ROUNDUP(E426/$C$416*100,2)</f>
        <v>0.02</v>
      </c>
    </row>
    <row r="427" spans="1:6" ht="12.75">
      <c r="A427" s="399"/>
      <c r="B427" s="402"/>
      <c r="C427" s="396"/>
      <c r="D427" s="99" t="s">
        <v>160</v>
      </c>
      <c r="E427" s="489"/>
      <c r="F427" s="381" t="e">
        <f t="shared" si="81"/>
        <v>#VALUE!</v>
      </c>
    </row>
    <row r="428" spans="1:6" ht="15" customHeight="1">
      <c r="A428" s="399"/>
      <c r="B428" s="402"/>
      <c r="C428" s="396"/>
      <c r="D428" s="10" t="s">
        <v>231</v>
      </c>
      <c r="E428" s="482">
        <v>23414</v>
      </c>
      <c r="F428" s="380">
        <f t="shared" ref="F428" si="122">ROUNDUP(E428/$C$416*100,2)</f>
        <v>10</v>
      </c>
    </row>
    <row r="429" spans="1:6" ht="12.75">
      <c r="A429" s="399"/>
      <c r="B429" s="402"/>
      <c r="C429" s="396"/>
      <c r="D429" s="157" t="s">
        <v>232</v>
      </c>
      <c r="E429" s="479"/>
      <c r="F429" s="381" t="e">
        <f t="shared" si="81"/>
        <v>#VALUE!</v>
      </c>
    </row>
    <row r="430" spans="1:6" ht="15" customHeight="1">
      <c r="A430" s="399"/>
      <c r="B430" s="402"/>
      <c r="C430" s="396"/>
      <c r="D430" s="14" t="s">
        <v>346</v>
      </c>
      <c r="E430" s="479">
        <v>109</v>
      </c>
      <c r="F430" s="380">
        <f t="shared" ref="F430" si="123">ROUNDUP(E430/$C$416*100,2)</f>
        <v>0.05</v>
      </c>
    </row>
    <row r="431" spans="1:6" ht="15" customHeight="1">
      <c r="A431" s="399"/>
      <c r="B431" s="402"/>
      <c r="C431" s="396"/>
      <c r="D431" s="11" t="s">
        <v>347</v>
      </c>
      <c r="E431" s="489"/>
      <c r="F431" s="381" t="e">
        <f t="shared" si="81"/>
        <v>#VALUE!</v>
      </c>
    </row>
    <row r="432" spans="1:6" ht="15" customHeight="1">
      <c r="A432" s="399"/>
      <c r="B432" s="402"/>
      <c r="C432" s="396"/>
      <c r="D432" s="14" t="s">
        <v>576</v>
      </c>
      <c r="E432" s="479">
        <v>6</v>
      </c>
      <c r="F432" s="380">
        <f t="shared" ref="F432" si="124">ROUNDUP(E432/$C$416*100,2)</f>
        <v>0.01</v>
      </c>
    </row>
    <row r="433" spans="1:6" ht="15" customHeight="1">
      <c r="A433" s="399"/>
      <c r="B433" s="402"/>
      <c r="C433" s="396"/>
      <c r="D433" s="9" t="s">
        <v>365</v>
      </c>
      <c r="E433" s="489"/>
      <c r="F433" s="381" t="e">
        <f t="shared" ref="F433" si="125">D433/C433*100</f>
        <v>#VALUE!</v>
      </c>
    </row>
    <row r="434" spans="1:6" ht="15" customHeight="1">
      <c r="A434" s="399"/>
      <c r="B434" s="402"/>
      <c r="C434" s="396"/>
      <c r="D434" s="10" t="s">
        <v>1078</v>
      </c>
      <c r="E434" s="482">
        <v>39</v>
      </c>
      <c r="F434" s="381">
        <f t="shared" ref="F434:F440" si="126">ROUNDUP(E434/$C$416*100,2)</f>
        <v>0.02</v>
      </c>
    </row>
    <row r="435" spans="1:6" ht="15" customHeight="1">
      <c r="A435" s="399"/>
      <c r="B435" s="402"/>
      <c r="C435" s="396"/>
      <c r="D435" s="157" t="s">
        <v>366</v>
      </c>
      <c r="E435" s="482"/>
      <c r="F435" s="381" t="e">
        <f t="shared" ref="F435:F441" si="127">D435/C435*100</f>
        <v>#VALUE!</v>
      </c>
    </row>
    <row r="436" spans="1:6" ht="15" customHeight="1">
      <c r="A436" s="399"/>
      <c r="B436" s="402"/>
      <c r="C436" s="396"/>
      <c r="D436" s="14" t="s">
        <v>382</v>
      </c>
      <c r="E436" s="479">
        <v>40</v>
      </c>
      <c r="F436" s="381">
        <f t="shared" si="126"/>
        <v>0.02</v>
      </c>
    </row>
    <row r="437" spans="1:6" ht="15" customHeight="1">
      <c r="A437" s="399"/>
      <c r="B437" s="402"/>
      <c r="C437" s="396"/>
      <c r="D437" s="11" t="s">
        <v>383</v>
      </c>
      <c r="E437" s="489"/>
      <c r="F437" s="381" t="e">
        <f t="shared" si="127"/>
        <v>#VALUE!</v>
      </c>
    </row>
    <row r="438" spans="1:6" ht="15" customHeight="1">
      <c r="A438" s="399"/>
      <c r="B438" s="402"/>
      <c r="C438" s="396"/>
      <c r="D438" s="14" t="s">
        <v>384</v>
      </c>
      <c r="E438" s="479">
        <v>6</v>
      </c>
      <c r="F438" s="381">
        <f t="shared" si="126"/>
        <v>0.01</v>
      </c>
    </row>
    <row r="439" spans="1:6" ht="15" customHeight="1">
      <c r="A439" s="399"/>
      <c r="B439" s="402"/>
      <c r="C439" s="396"/>
      <c r="D439" s="9" t="s">
        <v>427</v>
      </c>
      <c r="E439" s="489"/>
      <c r="F439" s="381" t="e">
        <f t="shared" si="127"/>
        <v>#VALUE!</v>
      </c>
    </row>
    <row r="440" spans="1:6" ht="15" customHeight="1">
      <c r="A440" s="399"/>
      <c r="B440" s="402"/>
      <c r="C440" s="396"/>
      <c r="D440" s="10" t="s">
        <v>428</v>
      </c>
      <c r="E440" s="482">
        <v>15</v>
      </c>
      <c r="F440" s="381">
        <f t="shared" si="126"/>
        <v>0.01</v>
      </c>
    </row>
    <row r="441" spans="1:6" ht="15" customHeight="1">
      <c r="A441" s="439"/>
      <c r="B441" s="440"/>
      <c r="C441" s="396"/>
      <c r="D441" s="11" t="s">
        <v>429</v>
      </c>
      <c r="E441" s="479"/>
      <c r="F441" s="381" t="e">
        <f t="shared" si="127"/>
        <v>#VALUE!</v>
      </c>
    </row>
    <row r="442" spans="1:6" ht="15" customHeight="1">
      <c r="A442" s="294"/>
      <c r="B442" s="295"/>
      <c r="C442" s="396"/>
      <c r="D442" s="10" t="s">
        <v>434</v>
      </c>
      <c r="E442" s="482">
        <v>3</v>
      </c>
      <c r="F442" s="381">
        <f t="shared" ref="F442" si="128">ROUNDUP(E442/$C$416*100,2)</f>
        <v>0.01</v>
      </c>
    </row>
    <row r="443" spans="1:6" ht="15" customHeight="1">
      <c r="A443" s="294"/>
      <c r="B443" s="295"/>
      <c r="C443" s="396"/>
      <c r="D443" s="11" t="s">
        <v>433</v>
      </c>
      <c r="E443" s="479"/>
      <c r="F443" s="381" t="e">
        <f t="shared" ref="F443" si="129">D443/C443*100</f>
        <v>#VALUE!</v>
      </c>
    </row>
    <row r="444" spans="1:6" ht="15" customHeight="1">
      <c r="A444" s="294"/>
      <c r="B444" s="295"/>
      <c r="C444" s="396"/>
      <c r="D444" s="10" t="s">
        <v>1017</v>
      </c>
      <c r="E444" s="482">
        <v>4</v>
      </c>
      <c r="F444" s="381">
        <f t="shared" ref="F444" si="130">ROUNDUP(E444/$C$416*100,2)</f>
        <v>0.01</v>
      </c>
    </row>
    <row r="445" spans="1:6" ht="15" customHeight="1">
      <c r="A445" s="294"/>
      <c r="B445" s="295"/>
      <c r="C445" s="396"/>
      <c r="D445" s="11" t="s">
        <v>431</v>
      </c>
      <c r="E445" s="479"/>
      <c r="F445" s="381" t="e">
        <f t="shared" ref="F445" si="131">D445/C445*100</f>
        <v>#VALUE!</v>
      </c>
    </row>
    <row r="446" spans="1:6" ht="15" customHeight="1">
      <c r="A446" s="294"/>
      <c r="B446" s="295"/>
      <c r="C446" s="396"/>
      <c r="D446" s="10" t="s">
        <v>1079</v>
      </c>
      <c r="E446" s="482">
        <v>3226</v>
      </c>
      <c r="F446" s="381">
        <f t="shared" ref="F446:F448" si="132">ROUNDUP(E446/$C$416*100,2)</f>
        <v>1.3800000000000001</v>
      </c>
    </row>
    <row r="447" spans="1:6" ht="15" customHeight="1">
      <c r="A447" s="294"/>
      <c r="B447" s="295"/>
      <c r="C447" s="396"/>
      <c r="D447" s="11" t="s">
        <v>553</v>
      </c>
      <c r="E447" s="482"/>
      <c r="F447" s="381" t="e">
        <f t="shared" ref="F447:F449" si="133">D447/C447*100</f>
        <v>#VALUE!</v>
      </c>
    </row>
    <row r="448" spans="1:6" ht="15" customHeight="1">
      <c r="A448" s="294"/>
      <c r="B448" s="295"/>
      <c r="C448" s="396"/>
      <c r="D448" s="10" t="s">
        <v>1018</v>
      </c>
      <c r="E448" s="482">
        <v>5</v>
      </c>
      <c r="F448" s="381">
        <f t="shared" si="132"/>
        <v>0.01</v>
      </c>
    </row>
    <row r="449" spans="1:6" ht="15" customHeight="1">
      <c r="A449" s="294"/>
      <c r="B449" s="295"/>
      <c r="C449" s="396"/>
      <c r="D449" s="11" t="s">
        <v>1019</v>
      </c>
      <c r="E449" s="482"/>
      <c r="F449" s="381" t="e">
        <f t="shared" si="133"/>
        <v>#VALUE!</v>
      </c>
    </row>
    <row r="450" spans="1:6" ht="15" customHeight="1">
      <c r="A450" s="294"/>
      <c r="B450" s="295"/>
      <c r="C450" s="396"/>
      <c r="D450" s="14" t="s">
        <v>1133</v>
      </c>
      <c r="E450" s="482">
        <v>8</v>
      </c>
      <c r="F450" s="380">
        <f t="shared" ref="F450" si="134">ROUNDUP(E450/$C$416*100,2)</f>
        <v>0.01</v>
      </c>
    </row>
    <row r="451" spans="1:6" ht="15" customHeight="1" thickBot="1">
      <c r="A451" s="296"/>
      <c r="B451" s="297"/>
      <c r="C451" s="397"/>
      <c r="D451" s="164" t="s">
        <v>1134</v>
      </c>
      <c r="E451" s="483"/>
      <c r="F451" s="416" t="e">
        <f t="shared" ref="F451" si="135">D451/C451*100</f>
        <v>#VALUE!</v>
      </c>
    </row>
    <row r="452" spans="1:6" ht="15" customHeight="1">
      <c r="A452" s="534"/>
      <c r="B452" s="535"/>
      <c r="C452" s="536"/>
      <c r="D452" s="540"/>
      <c r="E452" s="538"/>
      <c r="F452" s="539"/>
    </row>
    <row r="453" spans="1:6" s="116" customFormat="1" ht="53.25" customHeight="1">
      <c r="A453" s="334" t="s">
        <v>1102</v>
      </c>
      <c r="B453" s="363"/>
      <c r="C453" s="377"/>
      <c r="D453" s="484" t="s">
        <v>1103</v>
      </c>
      <c r="E453" s="484"/>
      <c r="F453" s="484"/>
    </row>
    <row r="454" spans="1:6" ht="49.5" customHeight="1" thickBot="1">
      <c r="A454" s="385" t="s">
        <v>1147</v>
      </c>
      <c r="B454" s="385"/>
      <c r="C454" s="385"/>
      <c r="D454" s="385"/>
      <c r="E454" s="385"/>
      <c r="F454" s="385"/>
    </row>
    <row r="455" spans="1:6" ht="47.25" customHeight="1">
      <c r="A455" s="485" t="s">
        <v>457</v>
      </c>
      <c r="B455" s="388" t="s">
        <v>177</v>
      </c>
      <c r="C455" s="390" t="s">
        <v>456</v>
      </c>
      <c r="D455" s="388" t="s">
        <v>179</v>
      </c>
      <c r="E455" s="487" t="s">
        <v>974</v>
      </c>
      <c r="F455" s="488"/>
    </row>
    <row r="456" spans="1:6" ht="47.25" customHeight="1" thickBot="1">
      <c r="A456" s="486"/>
      <c r="B456" s="392"/>
      <c r="C456" s="391"/>
      <c r="D456" s="392"/>
      <c r="E456" s="315" t="s">
        <v>455</v>
      </c>
      <c r="F456" s="316" t="s">
        <v>46</v>
      </c>
    </row>
    <row r="457" spans="1:6" ht="21" customHeight="1">
      <c r="A457" s="407">
        <v>20</v>
      </c>
      <c r="B457" s="406" t="s">
        <v>216</v>
      </c>
      <c r="C457" s="444">
        <v>927880</v>
      </c>
      <c r="D457" s="15" t="s">
        <v>17</v>
      </c>
      <c r="E457" s="500">
        <v>125419</v>
      </c>
      <c r="F457" s="380">
        <f>ROUNDUP(E457/$C$457*100,2)</f>
        <v>13.52</v>
      </c>
    </row>
    <row r="458" spans="1:6" ht="21" customHeight="1">
      <c r="A458" s="399"/>
      <c r="B458" s="402"/>
      <c r="C458" s="444"/>
      <c r="D458" s="12" t="s">
        <v>16</v>
      </c>
      <c r="E458" s="501"/>
      <c r="F458" s="381" t="e">
        <f t="shared" si="81"/>
        <v>#VALUE!</v>
      </c>
    </row>
    <row r="459" spans="1:6" ht="24" customHeight="1">
      <c r="A459" s="399"/>
      <c r="B459" s="402"/>
      <c r="C459" s="444"/>
      <c r="D459" s="10" t="s">
        <v>15</v>
      </c>
      <c r="E459" s="501">
        <v>276360</v>
      </c>
      <c r="F459" s="380">
        <f t="shared" ref="F459" si="136">ROUNDUP(E459/$C$457*100,2)</f>
        <v>29.790000000000003</v>
      </c>
    </row>
    <row r="460" spans="1:6" ht="12.75">
      <c r="A460" s="399"/>
      <c r="B460" s="402"/>
      <c r="C460" s="444"/>
      <c r="D460" s="11" t="s">
        <v>14</v>
      </c>
      <c r="E460" s="501"/>
      <c r="F460" s="381" t="e">
        <f t="shared" si="81"/>
        <v>#VALUE!</v>
      </c>
    </row>
    <row r="461" spans="1:6" ht="21.75" customHeight="1">
      <c r="A461" s="399"/>
      <c r="B461" s="402"/>
      <c r="C461" s="396"/>
      <c r="D461" s="10" t="s">
        <v>13</v>
      </c>
      <c r="E461" s="482">
        <v>133329</v>
      </c>
      <c r="F461" s="380">
        <f t="shared" ref="F461" si="137">ROUNDUP(E461/$C$457*100,2)</f>
        <v>14.37</v>
      </c>
    </row>
    <row r="462" spans="1:6" ht="19.5" customHeight="1">
      <c r="A462" s="399"/>
      <c r="B462" s="402"/>
      <c r="C462" s="396"/>
      <c r="D462" s="11" t="s">
        <v>12</v>
      </c>
      <c r="E462" s="482"/>
      <c r="F462" s="381" t="e">
        <f t="shared" ref="F462:F476" si="138">D462/C462*100</f>
        <v>#VALUE!</v>
      </c>
    </row>
    <row r="463" spans="1:6" ht="15.75" customHeight="1">
      <c r="A463" s="399"/>
      <c r="B463" s="402"/>
      <c r="C463" s="396"/>
      <c r="D463" s="10" t="s">
        <v>11</v>
      </c>
      <c r="E463" s="482">
        <v>476</v>
      </c>
      <c r="F463" s="380">
        <f t="shared" ref="F463" si="139">ROUNDUP(E463/$C$457*100,2)</f>
        <v>6.0000000000000005E-2</v>
      </c>
    </row>
    <row r="464" spans="1:6" ht="17.25" customHeight="1">
      <c r="A464" s="399"/>
      <c r="B464" s="402"/>
      <c r="C464" s="396"/>
      <c r="D464" s="11" t="s">
        <v>1080</v>
      </c>
      <c r="E464" s="482"/>
      <c r="F464" s="381" t="e">
        <f t="shared" si="138"/>
        <v>#VALUE!</v>
      </c>
    </row>
    <row r="465" spans="1:6" ht="21.75" customHeight="1">
      <c r="A465" s="399"/>
      <c r="B465" s="402"/>
      <c r="C465" s="396"/>
      <c r="D465" s="10" t="s">
        <v>554</v>
      </c>
      <c r="E465" s="482">
        <v>3</v>
      </c>
      <c r="F465" s="380">
        <f t="shared" ref="F465" si="140">ROUNDUP(E465/$C$457*100,2)</f>
        <v>0.01</v>
      </c>
    </row>
    <row r="466" spans="1:6" ht="16.5" customHeight="1">
      <c r="A466" s="399"/>
      <c r="B466" s="402"/>
      <c r="C466" s="396"/>
      <c r="D466" s="11" t="s">
        <v>555</v>
      </c>
      <c r="E466" s="482"/>
      <c r="F466" s="381" t="e">
        <f t="shared" si="138"/>
        <v>#VALUE!</v>
      </c>
    </row>
    <row r="467" spans="1:6" ht="21.75" customHeight="1">
      <c r="A467" s="399"/>
      <c r="B467" s="402"/>
      <c r="C467" s="396"/>
      <c r="D467" s="10" t="s">
        <v>217</v>
      </c>
      <c r="E467" s="482">
        <v>25</v>
      </c>
      <c r="F467" s="380">
        <f t="shared" ref="F467" si="141">ROUNDUP(E467/$C$457*100,2)</f>
        <v>0.01</v>
      </c>
    </row>
    <row r="468" spans="1:6" ht="12.75">
      <c r="A468" s="399"/>
      <c r="B468" s="402"/>
      <c r="C468" s="396"/>
      <c r="D468" s="9" t="s">
        <v>9</v>
      </c>
      <c r="E468" s="479"/>
      <c r="F468" s="381" t="e">
        <f t="shared" si="138"/>
        <v>#VALUE!</v>
      </c>
    </row>
    <row r="469" spans="1:6" ht="19.5" customHeight="1">
      <c r="A469" s="399"/>
      <c r="B469" s="402"/>
      <c r="C469" s="396"/>
      <c r="D469" s="153" t="s">
        <v>1081</v>
      </c>
      <c r="E469" s="482">
        <v>94</v>
      </c>
      <c r="F469" s="381">
        <f t="shared" ref="F469:F471" si="142">ROUNDUP(E469/$C$457*100,2)</f>
        <v>0.02</v>
      </c>
    </row>
    <row r="470" spans="1:6" ht="19.5" customHeight="1">
      <c r="A470" s="399"/>
      <c r="B470" s="402"/>
      <c r="C470" s="396"/>
      <c r="D470" s="11" t="s">
        <v>1082</v>
      </c>
      <c r="E470" s="482"/>
      <c r="F470" s="381" t="e">
        <f t="shared" si="138"/>
        <v>#VALUE!</v>
      </c>
    </row>
    <row r="471" spans="1:6" ht="20.25" customHeight="1">
      <c r="A471" s="399"/>
      <c r="B471" s="402"/>
      <c r="C471" s="396"/>
      <c r="D471" s="14" t="s">
        <v>219</v>
      </c>
      <c r="E471" s="482">
        <v>642</v>
      </c>
      <c r="F471" s="381">
        <f t="shared" si="142"/>
        <v>6.9999999999999993E-2</v>
      </c>
    </row>
    <row r="472" spans="1:6" ht="12.75">
      <c r="A472" s="399"/>
      <c r="B472" s="402"/>
      <c r="C472" s="396"/>
      <c r="D472" s="9" t="s">
        <v>220</v>
      </c>
      <c r="E472" s="482"/>
      <c r="F472" s="381" t="e">
        <f t="shared" si="138"/>
        <v>#VALUE!</v>
      </c>
    </row>
    <row r="473" spans="1:6" ht="16.5" customHeight="1">
      <c r="A473" s="399"/>
      <c r="B473" s="402"/>
      <c r="C473" s="396"/>
      <c r="D473" s="10" t="s">
        <v>221</v>
      </c>
      <c r="E473" s="482">
        <v>10</v>
      </c>
      <c r="F473" s="380">
        <f t="shared" ref="F473" si="143">ROUNDUP(E473/$C$457*100,2)</f>
        <v>0.01</v>
      </c>
    </row>
    <row r="474" spans="1:6" ht="12.75">
      <c r="A474" s="399"/>
      <c r="B474" s="402"/>
      <c r="C474" s="396"/>
      <c r="D474" s="9" t="s">
        <v>222</v>
      </c>
      <c r="E474" s="479"/>
      <c r="F474" s="381" t="e">
        <f t="shared" si="138"/>
        <v>#VALUE!</v>
      </c>
    </row>
    <row r="475" spans="1:6" ht="18" customHeight="1">
      <c r="A475" s="399"/>
      <c r="B475" s="402"/>
      <c r="C475" s="396"/>
      <c r="D475" s="10" t="s">
        <v>233</v>
      </c>
      <c r="E475" s="482">
        <v>25</v>
      </c>
      <c r="F475" s="380">
        <f t="shared" ref="F475" si="144">ROUNDUP(E475/$C$457*100,2)</f>
        <v>0.01</v>
      </c>
    </row>
    <row r="476" spans="1:6" ht="12.75">
      <c r="A476" s="399"/>
      <c r="B476" s="402"/>
      <c r="C476" s="396"/>
      <c r="D476" s="99" t="s">
        <v>234</v>
      </c>
      <c r="E476" s="479"/>
      <c r="F476" s="381" t="e">
        <f t="shared" si="138"/>
        <v>#VALUE!</v>
      </c>
    </row>
    <row r="477" spans="1:6" ht="24.95" customHeight="1">
      <c r="A477" s="399"/>
      <c r="B477" s="402"/>
      <c r="C477" s="396"/>
      <c r="D477" s="10" t="s">
        <v>1083</v>
      </c>
      <c r="E477" s="482">
        <v>58</v>
      </c>
      <c r="F477" s="380">
        <f t="shared" ref="F477:F481" si="145">ROUNDUP(E477/$C$457*100,2)</f>
        <v>0.01</v>
      </c>
    </row>
    <row r="478" spans="1:6" ht="20.25" customHeight="1">
      <c r="A478" s="399"/>
      <c r="B478" s="402"/>
      <c r="C478" s="396"/>
      <c r="D478" s="157" t="s">
        <v>350</v>
      </c>
      <c r="E478" s="479"/>
      <c r="F478" s="381" t="e">
        <f t="shared" ref="F478:F482" si="146">D478/C478*100</f>
        <v>#VALUE!</v>
      </c>
    </row>
    <row r="479" spans="1:6" ht="19.5" customHeight="1">
      <c r="A479" s="399"/>
      <c r="B479" s="402"/>
      <c r="C479" s="396"/>
      <c r="D479" s="14" t="s">
        <v>385</v>
      </c>
      <c r="E479" s="482">
        <v>9</v>
      </c>
      <c r="F479" s="380">
        <f t="shared" si="145"/>
        <v>0.01</v>
      </c>
    </row>
    <row r="480" spans="1:6" ht="18.75" customHeight="1">
      <c r="A480" s="399"/>
      <c r="B480" s="402"/>
      <c r="C480" s="396"/>
      <c r="D480" s="11" t="s">
        <v>386</v>
      </c>
      <c r="E480" s="479"/>
      <c r="F480" s="381" t="e">
        <f t="shared" si="146"/>
        <v>#VALUE!</v>
      </c>
    </row>
    <row r="481" spans="1:6" ht="15.75" customHeight="1">
      <c r="A481" s="399"/>
      <c r="B481" s="402"/>
      <c r="C481" s="396"/>
      <c r="D481" s="158" t="s">
        <v>387</v>
      </c>
      <c r="E481" s="482">
        <v>84</v>
      </c>
      <c r="F481" s="380">
        <f t="shared" si="145"/>
        <v>0.01</v>
      </c>
    </row>
    <row r="482" spans="1:6" ht="18.75" customHeight="1">
      <c r="A482" s="399"/>
      <c r="B482" s="402"/>
      <c r="C482" s="396"/>
      <c r="D482" s="11" t="s">
        <v>388</v>
      </c>
      <c r="E482" s="479"/>
      <c r="F482" s="381" t="e">
        <f t="shared" si="146"/>
        <v>#VALUE!</v>
      </c>
    </row>
    <row r="483" spans="1:6" ht="18.75" customHeight="1">
      <c r="A483" s="399"/>
      <c r="B483" s="402"/>
      <c r="C483" s="396"/>
      <c r="D483" s="153" t="s">
        <v>556</v>
      </c>
      <c r="E483" s="482">
        <v>37</v>
      </c>
      <c r="F483" s="381">
        <f t="shared" ref="F483:F497" si="147">ROUNDUP(E483/$C$457*100,2)</f>
        <v>0.01</v>
      </c>
    </row>
    <row r="484" spans="1:6" ht="20.25" customHeight="1">
      <c r="A484" s="399"/>
      <c r="B484" s="402"/>
      <c r="C484" s="396"/>
      <c r="D484" s="11" t="s">
        <v>430</v>
      </c>
      <c r="E484" s="482"/>
      <c r="F484" s="381" t="e">
        <f t="shared" ref="F484:F498" si="148">D484/C484*100</f>
        <v>#VALUE!</v>
      </c>
    </row>
    <row r="485" spans="1:6" ht="18.75" customHeight="1">
      <c r="A485" s="399"/>
      <c r="B485" s="402"/>
      <c r="C485" s="396"/>
      <c r="D485" s="153" t="s">
        <v>1084</v>
      </c>
      <c r="E485" s="482">
        <v>7</v>
      </c>
      <c r="F485" s="381">
        <f t="shared" si="147"/>
        <v>0.01</v>
      </c>
    </row>
    <row r="486" spans="1:6" ht="30" customHeight="1">
      <c r="A486" s="399"/>
      <c r="B486" s="402"/>
      <c r="C486" s="396"/>
      <c r="D486" s="157" t="s">
        <v>558</v>
      </c>
      <c r="E486" s="482"/>
      <c r="F486" s="381" t="e">
        <f t="shared" si="148"/>
        <v>#VALUE!</v>
      </c>
    </row>
    <row r="487" spans="1:6" ht="15" customHeight="1">
      <c r="A487" s="399"/>
      <c r="B487" s="402"/>
      <c r="C487" s="396"/>
      <c r="D487" s="153" t="s">
        <v>559</v>
      </c>
      <c r="E487" s="482">
        <v>7</v>
      </c>
      <c r="F487" s="381">
        <f t="shared" si="147"/>
        <v>0.01</v>
      </c>
    </row>
    <row r="488" spans="1:6" ht="17.25" customHeight="1">
      <c r="A488" s="399"/>
      <c r="B488" s="402"/>
      <c r="C488" s="396"/>
      <c r="D488" s="11" t="s">
        <v>1020</v>
      </c>
      <c r="E488" s="482"/>
      <c r="F488" s="381" t="e">
        <f t="shared" si="148"/>
        <v>#VALUE!</v>
      </c>
    </row>
    <row r="489" spans="1:6" ht="23.25" customHeight="1">
      <c r="A489" s="399"/>
      <c r="B489" s="402"/>
      <c r="C489" s="396"/>
      <c r="D489" s="10" t="s">
        <v>561</v>
      </c>
      <c r="E489" s="482">
        <v>95</v>
      </c>
      <c r="F489" s="381">
        <f t="shared" si="147"/>
        <v>0.02</v>
      </c>
    </row>
    <row r="490" spans="1:6" ht="17.25" customHeight="1">
      <c r="A490" s="399"/>
      <c r="B490" s="402"/>
      <c r="C490" s="396"/>
      <c r="D490" s="157" t="s">
        <v>1021</v>
      </c>
      <c r="E490" s="482"/>
      <c r="F490" s="381" t="e">
        <f t="shared" si="148"/>
        <v>#VALUE!</v>
      </c>
    </row>
    <row r="491" spans="1:6" ht="19.5" customHeight="1">
      <c r="A491" s="399"/>
      <c r="B491" s="402"/>
      <c r="C491" s="396"/>
      <c r="D491" s="10" t="s">
        <v>1135</v>
      </c>
      <c r="E491" s="482">
        <v>738</v>
      </c>
      <c r="F491" s="381">
        <f t="shared" si="147"/>
        <v>0.08</v>
      </c>
    </row>
    <row r="492" spans="1:6" ht="15" customHeight="1">
      <c r="A492" s="399"/>
      <c r="B492" s="402"/>
      <c r="C492" s="396"/>
      <c r="D492" s="157" t="s">
        <v>1022</v>
      </c>
      <c r="E492" s="482"/>
      <c r="F492" s="381" t="e">
        <f t="shared" si="148"/>
        <v>#VALUE!</v>
      </c>
    </row>
    <row r="493" spans="1:6" ht="20.25" customHeight="1">
      <c r="A493" s="399"/>
      <c r="B493" s="402"/>
      <c r="C493" s="396"/>
      <c r="D493" s="10" t="s">
        <v>1136</v>
      </c>
      <c r="E493" s="482">
        <v>5</v>
      </c>
      <c r="F493" s="381">
        <f t="shared" si="147"/>
        <v>0.01</v>
      </c>
    </row>
    <row r="494" spans="1:6" ht="21" customHeight="1">
      <c r="A494" s="399"/>
      <c r="B494" s="402"/>
      <c r="C494" s="396"/>
      <c r="D494" s="11" t="s">
        <v>1137</v>
      </c>
      <c r="E494" s="482"/>
      <c r="F494" s="381" t="e">
        <f t="shared" si="148"/>
        <v>#VALUE!</v>
      </c>
    </row>
    <row r="495" spans="1:6" ht="17.25" customHeight="1">
      <c r="A495" s="399"/>
      <c r="B495" s="402"/>
      <c r="C495" s="396"/>
      <c r="D495" s="153" t="s">
        <v>1138</v>
      </c>
      <c r="E495" s="482">
        <v>211</v>
      </c>
      <c r="F495" s="381">
        <f t="shared" si="147"/>
        <v>0.03</v>
      </c>
    </row>
    <row r="496" spans="1:6" ht="19.5" customHeight="1">
      <c r="A496" s="399"/>
      <c r="B496" s="402"/>
      <c r="C496" s="396"/>
      <c r="D496" s="157" t="s">
        <v>1139</v>
      </c>
      <c r="E496" s="482"/>
      <c r="F496" s="381" t="e">
        <f t="shared" si="148"/>
        <v>#VALUE!</v>
      </c>
    </row>
    <row r="497" spans="1:6" ht="16.5" customHeight="1">
      <c r="A497" s="399"/>
      <c r="B497" s="402"/>
      <c r="C497" s="396"/>
      <c r="D497" s="10" t="s">
        <v>1140</v>
      </c>
      <c r="E497" s="482">
        <v>14</v>
      </c>
      <c r="F497" s="381">
        <f t="shared" si="147"/>
        <v>0.01</v>
      </c>
    </row>
    <row r="498" spans="1:6" ht="18.75" customHeight="1" thickBot="1">
      <c r="A498" s="439"/>
      <c r="B498" s="440"/>
      <c r="C498" s="396"/>
      <c r="D498" s="9" t="s">
        <v>1141</v>
      </c>
      <c r="E498" s="482"/>
      <c r="F498" s="381" t="e">
        <f t="shared" si="148"/>
        <v>#VALUE!</v>
      </c>
    </row>
    <row r="499" spans="1:6" ht="49.5" customHeight="1" thickBot="1">
      <c r="A499" s="450" t="s">
        <v>223</v>
      </c>
      <c r="B499" s="451"/>
      <c r="C499" s="318">
        <f>SUM(C5:C498)</f>
        <v>16413359</v>
      </c>
      <c r="D499" s="502">
        <f>SUM(E5:E498)</f>
        <v>2421940</v>
      </c>
      <c r="E499" s="503"/>
      <c r="F499" s="320">
        <f>(D499/C499*100)</f>
        <v>14.755907063264747</v>
      </c>
    </row>
    <row r="500" spans="1:6" ht="4.5" customHeight="1"/>
    <row r="501" spans="1:6" ht="99.75" customHeight="1">
      <c r="A501" s="504" t="s">
        <v>478</v>
      </c>
      <c r="B501" s="504"/>
      <c r="C501" s="504"/>
      <c r="D501" s="504"/>
      <c r="E501" s="504"/>
      <c r="F501" s="504"/>
    </row>
    <row r="502" spans="1:6" ht="15" customHeight="1"/>
    <row r="503" spans="1:6" ht="15" customHeight="1"/>
    <row r="504" spans="1:6" ht="15" customHeight="1"/>
    <row r="505" spans="1:6" ht="15" customHeight="1"/>
    <row r="506" spans="1:6" ht="15" customHeight="1"/>
    <row r="507" spans="1:6" ht="15" customHeight="1"/>
    <row r="508" spans="1:6" ht="15" customHeight="1"/>
    <row r="509" spans="1:6" ht="15" customHeight="1"/>
    <row r="510" spans="1:6" ht="15" customHeight="1"/>
    <row r="511" spans="1:6" ht="15" customHeight="1"/>
    <row r="512" spans="1:6" ht="15" customHeight="1"/>
    <row r="513" s="7" customFormat="1" ht="15" customHeight="1"/>
    <row r="514" s="7" customFormat="1" ht="15" customHeight="1"/>
    <row r="515" s="7" customFormat="1" ht="15" customHeight="1"/>
    <row r="516" s="7" customFormat="1" ht="15" customHeight="1"/>
    <row r="517" s="7" customFormat="1" ht="15" customHeight="1"/>
    <row r="518" s="7" customFormat="1" ht="15" customHeight="1"/>
    <row r="519" s="7" customFormat="1" ht="21" customHeight="1"/>
    <row r="520" s="7" customFormat="1" ht="2.25" customHeight="1"/>
    <row r="521" s="7" customFormat="1" ht="82.5" customHeight="1"/>
  </sheetData>
  <mergeCells count="573">
    <mergeCell ref="F369:F370"/>
    <mergeCell ref="F371:F372"/>
    <mergeCell ref="E369:E370"/>
    <mergeCell ref="E371:E372"/>
    <mergeCell ref="E412:E413"/>
    <mergeCell ref="F412:F413"/>
    <mergeCell ref="E448:E449"/>
    <mergeCell ref="F448:F449"/>
    <mergeCell ref="E491:E492"/>
    <mergeCell ref="F491:F492"/>
    <mergeCell ref="E459:E460"/>
    <mergeCell ref="F459:F460"/>
    <mergeCell ref="E461:E462"/>
    <mergeCell ref="F461:F462"/>
    <mergeCell ref="E463:E464"/>
    <mergeCell ref="F463:F464"/>
    <mergeCell ref="F426:F427"/>
    <mergeCell ref="E428:E429"/>
    <mergeCell ref="E430:E431"/>
    <mergeCell ref="F430:F431"/>
    <mergeCell ref="F394:F395"/>
    <mergeCell ref="E396:E397"/>
    <mergeCell ref="F396:F397"/>
    <mergeCell ref="F418:F419"/>
    <mergeCell ref="E95:E96"/>
    <mergeCell ref="F95:F96"/>
    <mergeCell ref="E130:E131"/>
    <mergeCell ref="F130:F131"/>
    <mergeCell ref="E269:E270"/>
    <mergeCell ref="F269:F270"/>
    <mergeCell ref="E319:E320"/>
    <mergeCell ref="E321:E322"/>
    <mergeCell ref="F319:F320"/>
    <mergeCell ref="F321:F322"/>
    <mergeCell ref="E317:E318"/>
    <mergeCell ref="E265:E266"/>
    <mergeCell ref="F265:F266"/>
    <mergeCell ref="E267:E268"/>
    <mergeCell ref="F267:F268"/>
    <mergeCell ref="E245:E246"/>
    <mergeCell ref="F245:F246"/>
    <mergeCell ref="E247:E248"/>
    <mergeCell ref="F247:F248"/>
    <mergeCell ref="F257:F258"/>
    <mergeCell ref="D293:F293"/>
    <mergeCell ref="A294:F294"/>
    <mergeCell ref="A295:A296"/>
    <mergeCell ref="B295:B296"/>
    <mergeCell ref="C416:C451"/>
    <mergeCell ref="E446:E447"/>
    <mergeCell ref="F446:F447"/>
    <mergeCell ref="E444:E445"/>
    <mergeCell ref="F444:F445"/>
    <mergeCell ref="E450:E451"/>
    <mergeCell ref="F450:F451"/>
    <mergeCell ref="D453:F453"/>
    <mergeCell ref="A454:F454"/>
    <mergeCell ref="E438:E439"/>
    <mergeCell ref="F438:F439"/>
    <mergeCell ref="E440:E441"/>
    <mergeCell ref="F440:F441"/>
    <mergeCell ref="E442:E443"/>
    <mergeCell ref="F442:F443"/>
    <mergeCell ref="A416:A441"/>
    <mergeCell ref="B416:B441"/>
    <mergeCell ref="E432:E433"/>
    <mergeCell ref="F432:F433"/>
    <mergeCell ref="E434:E435"/>
    <mergeCell ref="F434:F435"/>
    <mergeCell ref="E436:E437"/>
    <mergeCell ref="F436:F437"/>
    <mergeCell ref="E426:E427"/>
    <mergeCell ref="E323:E324"/>
    <mergeCell ref="F317:F318"/>
    <mergeCell ref="F323:F324"/>
    <mergeCell ref="E359:E360"/>
    <mergeCell ref="F359:F360"/>
    <mergeCell ref="E361:E362"/>
    <mergeCell ref="F361:F362"/>
    <mergeCell ref="E353:E354"/>
    <mergeCell ref="F353:F354"/>
    <mergeCell ref="E343:E344"/>
    <mergeCell ref="F343:F344"/>
    <mergeCell ref="E345:E346"/>
    <mergeCell ref="F345:F346"/>
    <mergeCell ref="E347:E348"/>
    <mergeCell ref="F347:F348"/>
    <mergeCell ref="F333:F334"/>
    <mergeCell ref="E337:E338"/>
    <mergeCell ref="F337:F338"/>
    <mergeCell ref="E341:E342"/>
    <mergeCell ref="F341:F342"/>
    <mergeCell ref="E349:E350"/>
    <mergeCell ref="F349:F350"/>
    <mergeCell ref="E351:E352"/>
    <mergeCell ref="F351:F352"/>
    <mergeCell ref="A499:B499"/>
    <mergeCell ref="D499:E499"/>
    <mergeCell ref="A501:F501"/>
    <mergeCell ref="E477:E478"/>
    <mergeCell ref="F477:F478"/>
    <mergeCell ref="E479:E480"/>
    <mergeCell ref="F479:F480"/>
    <mergeCell ref="E481:E482"/>
    <mergeCell ref="F481:F482"/>
    <mergeCell ref="E495:E496"/>
    <mergeCell ref="F495:F496"/>
    <mergeCell ref="E489:E490"/>
    <mergeCell ref="F489:F490"/>
    <mergeCell ref="E483:E484"/>
    <mergeCell ref="F483:F484"/>
    <mergeCell ref="E485:E486"/>
    <mergeCell ref="F485:F486"/>
    <mergeCell ref="E487:E488"/>
    <mergeCell ref="F487:F488"/>
    <mergeCell ref="E493:E494"/>
    <mergeCell ref="F493:F494"/>
    <mergeCell ref="A455:A456"/>
    <mergeCell ref="B455:B456"/>
    <mergeCell ref="C455:C456"/>
    <mergeCell ref="D455:D456"/>
    <mergeCell ref="E455:F455"/>
    <mergeCell ref="A457:A498"/>
    <mergeCell ref="B457:B498"/>
    <mergeCell ref="C457:C498"/>
    <mergeCell ref="E457:E458"/>
    <mergeCell ref="F457:F458"/>
    <mergeCell ref="E471:E472"/>
    <mergeCell ref="F471:F472"/>
    <mergeCell ref="E473:E474"/>
    <mergeCell ref="F473:F474"/>
    <mergeCell ref="E475:E476"/>
    <mergeCell ref="F475:F476"/>
    <mergeCell ref="E465:E466"/>
    <mergeCell ref="F465:F466"/>
    <mergeCell ref="E497:E498"/>
    <mergeCell ref="F497:F498"/>
    <mergeCell ref="E467:E468"/>
    <mergeCell ref="F467:F468"/>
    <mergeCell ref="E469:E470"/>
    <mergeCell ref="F469:F470"/>
    <mergeCell ref="E420:E421"/>
    <mergeCell ref="F420:F421"/>
    <mergeCell ref="E422:E423"/>
    <mergeCell ref="F422:F423"/>
    <mergeCell ref="F428:F429"/>
    <mergeCell ref="E424:E425"/>
    <mergeCell ref="F424:F425"/>
    <mergeCell ref="E404:E405"/>
    <mergeCell ref="F404:F405"/>
    <mergeCell ref="E414:E415"/>
    <mergeCell ref="F414:F415"/>
    <mergeCell ref="E416:E417"/>
    <mergeCell ref="F416:F417"/>
    <mergeCell ref="E418:E419"/>
    <mergeCell ref="E406:E407"/>
    <mergeCell ref="F406:F407"/>
    <mergeCell ref="E408:E409"/>
    <mergeCell ref="F408:F409"/>
    <mergeCell ref="E410:E411"/>
    <mergeCell ref="F410:F411"/>
    <mergeCell ref="F386:F387"/>
    <mergeCell ref="E388:E389"/>
    <mergeCell ref="F388:F389"/>
    <mergeCell ref="E390:E391"/>
    <mergeCell ref="F390:F391"/>
    <mergeCell ref="A380:A415"/>
    <mergeCell ref="B380:B415"/>
    <mergeCell ref="C380:C415"/>
    <mergeCell ref="E380:E381"/>
    <mergeCell ref="F380:F381"/>
    <mergeCell ref="E382:E383"/>
    <mergeCell ref="F382:F383"/>
    <mergeCell ref="E384:E385"/>
    <mergeCell ref="F384:F385"/>
    <mergeCell ref="E386:E387"/>
    <mergeCell ref="E398:E399"/>
    <mergeCell ref="F398:F399"/>
    <mergeCell ref="E400:E401"/>
    <mergeCell ref="F400:F401"/>
    <mergeCell ref="E402:E403"/>
    <mergeCell ref="F402:F403"/>
    <mergeCell ref="E392:E393"/>
    <mergeCell ref="F392:F393"/>
    <mergeCell ref="E394:E395"/>
    <mergeCell ref="A377:F377"/>
    <mergeCell ref="A378:A379"/>
    <mergeCell ref="B378:B379"/>
    <mergeCell ref="C378:C379"/>
    <mergeCell ref="D378:D379"/>
    <mergeCell ref="E378:F378"/>
    <mergeCell ref="E355:E356"/>
    <mergeCell ref="F355:F356"/>
    <mergeCell ref="E357:E358"/>
    <mergeCell ref="F357:F358"/>
    <mergeCell ref="E373:E374"/>
    <mergeCell ref="F373:F374"/>
    <mergeCell ref="E363:E364"/>
    <mergeCell ref="F363:F364"/>
    <mergeCell ref="E365:E366"/>
    <mergeCell ref="F365:F366"/>
    <mergeCell ref="E367:E368"/>
    <mergeCell ref="F367:F368"/>
    <mergeCell ref="D376:F376"/>
    <mergeCell ref="A339:A374"/>
    <mergeCell ref="B339:B374"/>
    <mergeCell ref="C339:C374"/>
    <mergeCell ref="E339:E340"/>
    <mergeCell ref="F339:F340"/>
    <mergeCell ref="A327:A338"/>
    <mergeCell ref="B327:B338"/>
    <mergeCell ref="C327:C338"/>
    <mergeCell ref="E327:E328"/>
    <mergeCell ref="F327:F328"/>
    <mergeCell ref="E329:E330"/>
    <mergeCell ref="F329:F330"/>
    <mergeCell ref="E331:E332"/>
    <mergeCell ref="F331:F332"/>
    <mergeCell ref="E333:E334"/>
    <mergeCell ref="E335:E336"/>
    <mergeCell ref="F335:F336"/>
    <mergeCell ref="A297:A326"/>
    <mergeCell ref="B297:B326"/>
    <mergeCell ref="C297:C326"/>
    <mergeCell ref="E297:E298"/>
    <mergeCell ref="F297:F298"/>
    <mergeCell ref="E299:E300"/>
    <mergeCell ref="F299:F300"/>
    <mergeCell ref="E301:E302"/>
    <mergeCell ref="F301:F302"/>
    <mergeCell ref="E303:E304"/>
    <mergeCell ref="E311:E312"/>
    <mergeCell ref="F311:F312"/>
    <mergeCell ref="E313:E314"/>
    <mergeCell ref="F313:F314"/>
    <mergeCell ref="E325:E326"/>
    <mergeCell ref="F325:F326"/>
    <mergeCell ref="F303:F304"/>
    <mergeCell ref="E305:E306"/>
    <mergeCell ref="F305:F306"/>
    <mergeCell ref="E307:E308"/>
    <mergeCell ref="F307:F308"/>
    <mergeCell ref="E309:E310"/>
    <mergeCell ref="F309:F310"/>
    <mergeCell ref="E315:E316"/>
    <mergeCell ref="C295:C296"/>
    <mergeCell ref="D295:D296"/>
    <mergeCell ref="E295:F295"/>
    <mergeCell ref="F315:F316"/>
    <mergeCell ref="F277:F278"/>
    <mergeCell ref="E279:E280"/>
    <mergeCell ref="F279:F280"/>
    <mergeCell ref="E281:E282"/>
    <mergeCell ref="F281:F282"/>
    <mergeCell ref="E285:E286"/>
    <mergeCell ref="F285:F286"/>
    <mergeCell ref="E283:E284"/>
    <mergeCell ref="F283:F284"/>
    <mergeCell ref="E271:E272"/>
    <mergeCell ref="F271:F272"/>
    <mergeCell ref="A273:A282"/>
    <mergeCell ref="B273:B282"/>
    <mergeCell ref="C273:C286"/>
    <mergeCell ref="E273:E274"/>
    <mergeCell ref="F273:F274"/>
    <mergeCell ref="E275:E276"/>
    <mergeCell ref="F275:F276"/>
    <mergeCell ref="E277:E278"/>
    <mergeCell ref="A253:A272"/>
    <mergeCell ref="B253:B272"/>
    <mergeCell ref="C253:C272"/>
    <mergeCell ref="E263:E264"/>
    <mergeCell ref="F263:F264"/>
    <mergeCell ref="E259:E260"/>
    <mergeCell ref="F259:F260"/>
    <mergeCell ref="E261:E262"/>
    <mergeCell ref="F261:F262"/>
    <mergeCell ref="E253:E254"/>
    <mergeCell ref="F253:F254"/>
    <mergeCell ref="E255:E256"/>
    <mergeCell ref="F255:F256"/>
    <mergeCell ref="E257:E258"/>
    <mergeCell ref="A235:A252"/>
    <mergeCell ref="B235:B252"/>
    <mergeCell ref="C235:C252"/>
    <mergeCell ref="E235:E236"/>
    <mergeCell ref="F235:F236"/>
    <mergeCell ref="E249:E250"/>
    <mergeCell ref="F249:F250"/>
    <mergeCell ref="E251:E252"/>
    <mergeCell ref="F251:F252"/>
    <mergeCell ref="E243:E244"/>
    <mergeCell ref="F243:F244"/>
    <mergeCell ref="E237:E238"/>
    <mergeCell ref="F237:F238"/>
    <mergeCell ref="E239:E240"/>
    <mergeCell ref="F239:F240"/>
    <mergeCell ref="E241:E242"/>
    <mergeCell ref="F241:F242"/>
    <mergeCell ref="E199:E200"/>
    <mergeCell ref="F199:F200"/>
    <mergeCell ref="E215:E216"/>
    <mergeCell ref="F215:F216"/>
    <mergeCell ref="E203:E204"/>
    <mergeCell ref="A161:A196"/>
    <mergeCell ref="A233:A234"/>
    <mergeCell ref="B233:B234"/>
    <mergeCell ref="C233:C234"/>
    <mergeCell ref="D233:D234"/>
    <mergeCell ref="E233:F233"/>
    <mergeCell ref="E205:E206"/>
    <mergeCell ref="E207:E208"/>
    <mergeCell ref="E209:E210"/>
    <mergeCell ref="E211:E212"/>
    <mergeCell ref="E213:E214"/>
    <mergeCell ref="D231:F231"/>
    <mergeCell ref="A232:F232"/>
    <mergeCell ref="A217:A230"/>
    <mergeCell ref="B217:B230"/>
    <mergeCell ref="C217:C230"/>
    <mergeCell ref="E217:E218"/>
    <mergeCell ref="F217:F218"/>
    <mergeCell ref="E219:E220"/>
    <mergeCell ref="E227:E228"/>
    <mergeCell ref="F227:F228"/>
    <mergeCell ref="E229:E230"/>
    <mergeCell ref="F229:F230"/>
    <mergeCell ref="F219:F220"/>
    <mergeCell ref="E221:E222"/>
    <mergeCell ref="F221:F222"/>
    <mergeCell ref="E223:E224"/>
    <mergeCell ref="F223:F224"/>
    <mergeCell ref="E225:E226"/>
    <mergeCell ref="F225:F226"/>
    <mergeCell ref="F173:F174"/>
    <mergeCell ref="C161:C216"/>
    <mergeCell ref="E201:E202"/>
    <mergeCell ref="F201:F202"/>
    <mergeCell ref="F203:F204"/>
    <mergeCell ref="F205:F206"/>
    <mergeCell ref="F207:F208"/>
    <mergeCell ref="F209:F210"/>
    <mergeCell ref="F211:F212"/>
    <mergeCell ref="F213:F214"/>
    <mergeCell ref="E177:E178"/>
    <mergeCell ref="F177:F178"/>
    <mergeCell ref="E179:E180"/>
    <mergeCell ref="F179:F180"/>
    <mergeCell ref="E193:E194"/>
    <mergeCell ref="F193:F194"/>
    <mergeCell ref="E195:E196"/>
    <mergeCell ref="E197:E198"/>
    <mergeCell ref="F197:F198"/>
    <mergeCell ref="E187:E188"/>
    <mergeCell ref="F187:F188"/>
    <mergeCell ref="E189:E190"/>
    <mergeCell ref="F189:F190"/>
    <mergeCell ref="E191:E192"/>
    <mergeCell ref="B161:B196"/>
    <mergeCell ref="E161:E162"/>
    <mergeCell ref="F161:F162"/>
    <mergeCell ref="E163:E164"/>
    <mergeCell ref="F163:F164"/>
    <mergeCell ref="E165:E166"/>
    <mergeCell ref="F165:F166"/>
    <mergeCell ref="E167:E168"/>
    <mergeCell ref="E181:E182"/>
    <mergeCell ref="F181:F182"/>
    <mergeCell ref="E183:E184"/>
    <mergeCell ref="F183:F184"/>
    <mergeCell ref="E185:E186"/>
    <mergeCell ref="F185:F186"/>
    <mergeCell ref="E175:E176"/>
    <mergeCell ref="F175:F176"/>
    <mergeCell ref="F191:F192"/>
    <mergeCell ref="F195:F196"/>
    <mergeCell ref="F167:F168"/>
    <mergeCell ref="E169:E170"/>
    <mergeCell ref="F169:F170"/>
    <mergeCell ref="E171:E172"/>
    <mergeCell ref="F171:F172"/>
    <mergeCell ref="E173:E174"/>
    <mergeCell ref="A158:F158"/>
    <mergeCell ref="A159:A160"/>
    <mergeCell ref="B159:B160"/>
    <mergeCell ref="C159:C160"/>
    <mergeCell ref="D159:D160"/>
    <mergeCell ref="E159:F159"/>
    <mergeCell ref="F150:F151"/>
    <mergeCell ref="E152:E153"/>
    <mergeCell ref="F152:F153"/>
    <mergeCell ref="E154:E155"/>
    <mergeCell ref="F154:F155"/>
    <mergeCell ref="D157:F157"/>
    <mergeCell ref="A144:A155"/>
    <mergeCell ref="B144:B155"/>
    <mergeCell ref="C144:C155"/>
    <mergeCell ref="E144:E145"/>
    <mergeCell ref="F144:F145"/>
    <mergeCell ref="E146:E147"/>
    <mergeCell ref="F146:F147"/>
    <mergeCell ref="E148:E149"/>
    <mergeCell ref="F148:F149"/>
    <mergeCell ref="E150:E151"/>
    <mergeCell ref="E138:E139"/>
    <mergeCell ref="F138:F139"/>
    <mergeCell ref="E140:E141"/>
    <mergeCell ref="F140:F141"/>
    <mergeCell ref="E142:E143"/>
    <mergeCell ref="F142:F143"/>
    <mergeCell ref="F126:F127"/>
    <mergeCell ref="E132:E133"/>
    <mergeCell ref="F132:F133"/>
    <mergeCell ref="E128:E129"/>
    <mergeCell ref="F128:F129"/>
    <mergeCell ref="D116:F116"/>
    <mergeCell ref="A117:F117"/>
    <mergeCell ref="A118:A119"/>
    <mergeCell ref="B118:B119"/>
    <mergeCell ref="C118:C119"/>
    <mergeCell ref="D118:D119"/>
    <mergeCell ref="E118:F118"/>
    <mergeCell ref="A134:A143"/>
    <mergeCell ref="B134:B143"/>
    <mergeCell ref="C134:C143"/>
    <mergeCell ref="E134:E135"/>
    <mergeCell ref="F134:F135"/>
    <mergeCell ref="E136:E137"/>
    <mergeCell ref="F136:F137"/>
    <mergeCell ref="A120:A132"/>
    <mergeCell ref="B120:B133"/>
    <mergeCell ref="C120:C133"/>
    <mergeCell ref="E120:E121"/>
    <mergeCell ref="F120:F121"/>
    <mergeCell ref="E122:E123"/>
    <mergeCell ref="F122:F123"/>
    <mergeCell ref="E124:E125"/>
    <mergeCell ref="F124:F125"/>
    <mergeCell ref="E126:E127"/>
    <mergeCell ref="E89:E90"/>
    <mergeCell ref="F89:F90"/>
    <mergeCell ref="E91:E92"/>
    <mergeCell ref="F91:F92"/>
    <mergeCell ref="A99:A114"/>
    <mergeCell ref="B99:B114"/>
    <mergeCell ref="E99:E100"/>
    <mergeCell ref="F99:F100"/>
    <mergeCell ref="E101:E102"/>
    <mergeCell ref="E109:E110"/>
    <mergeCell ref="F109:F110"/>
    <mergeCell ref="E111:E112"/>
    <mergeCell ref="F111:F112"/>
    <mergeCell ref="E113:E114"/>
    <mergeCell ref="F113:F114"/>
    <mergeCell ref="F101:F102"/>
    <mergeCell ref="E103:E104"/>
    <mergeCell ref="F103:F104"/>
    <mergeCell ref="E105:E106"/>
    <mergeCell ref="F105:F106"/>
    <mergeCell ref="E107:E108"/>
    <mergeCell ref="F107:F108"/>
    <mergeCell ref="C99:C114"/>
    <mergeCell ref="C63:C98"/>
    <mergeCell ref="E83:E84"/>
    <mergeCell ref="F83:F84"/>
    <mergeCell ref="E85:E86"/>
    <mergeCell ref="F85:F86"/>
    <mergeCell ref="E87:E88"/>
    <mergeCell ref="F87:F88"/>
    <mergeCell ref="E77:E78"/>
    <mergeCell ref="F77:F78"/>
    <mergeCell ref="E79:E80"/>
    <mergeCell ref="F79:F80"/>
    <mergeCell ref="E81:E82"/>
    <mergeCell ref="F81:F82"/>
    <mergeCell ref="F69:F70"/>
    <mergeCell ref="E71:E72"/>
    <mergeCell ref="F71:F72"/>
    <mergeCell ref="E73:E74"/>
    <mergeCell ref="F73:F74"/>
    <mergeCell ref="E75:E76"/>
    <mergeCell ref="F75:F76"/>
    <mergeCell ref="E63:E64"/>
    <mergeCell ref="F63:F64"/>
    <mergeCell ref="E65:E66"/>
    <mergeCell ref="F65:F66"/>
    <mergeCell ref="E67:E68"/>
    <mergeCell ref="F67:F68"/>
    <mergeCell ref="E69:E70"/>
    <mergeCell ref="A60:F60"/>
    <mergeCell ref="A61:A62"/>
    <mergeCell ref="B61:B62"/>
    <mergeCell ref="C61:C62"/>
    <mergeCell ref="D61:D62"/>
    <mergeCell ref="E61:F61"/>
    <mergeCell ref="F49:F50"/>
    <mergeCell ref="E51:E52"/>
    <mergeCell ref="F51:F52"/>
    <mergeCell ref="E53:E54"/>
    <mergeCell ref="F53:F54"/>
    <mergeCell ref="E55:E56"/>
    <mergeCell ref="F55:F56"/>
    <mergeCell ref="A45:A56"/>
    <mergeCell ref="B45:B56"/>
    <mergeCell ref="C45:C56"/>
    <mergeCell ref="E45:E46"/>
    <mergeCell ref="F45:F46"/>
    <mergeCell ref="E47:E48"/>
    <mergeCell ref="F47:F48"/>
    <mergeCell ref="E49:E50"/>
    <mergeCell ref="D59:F59"/>
    <mergeCell ref="E39:E40"/>
    <mergeCell ref="F39:F40"/>
    <mergeCell ref="E41:E42"/>
    <mergeCell ref="F41:F42"/>
    <mergeCell ref="A31:A44"/>
    <mergeCell ref="B31:B44"/>
    <mergeCell ref="C31:C44"/>
    <mergeCell ref="E31:E32"/>
    <mergeCell ref="F31:F32"/>
    <mergeCell ref="E33:E34"/>
    <mergeCell ref="F33:F34"/>
    <mergeCell ref="E35:E36"/>
    <mergeCell ref="F35:F36"/>
    <mergeCell ref="E37:E38"/>
    <mergeCell ref="E43:E44"/>
    <mergeCell ref="F43:F44"/>
    <mergeCell ref="D1:F1"/>
    <mergeCell ref="A2:F2"/>
    <mergeCell ref="A3:A4"/>
    <mergeCell ref="B3:B4"/>
    <mergeCell ref="C3:C4"/>
    <mergeCell ref="D3:D4"/>
    <mergeCell ref="E3:F3"/>
    <mergeCell ref="F11:F12"/>
    <mergeCell ref="E13:E14"/>
    <mergeCell ref="F13:F14"/>
    <mergeCell ref="A5:A18"/>
    <mergeCell ref="B5:B18"/>
    <mergeCell ref="C5:C18"/>
    <mergeCell ref="E5:E6"/>
    <mergeCell ref="F5:F6"/>
    <mergeCell ref="E7:E8"/>
    <mergeCell ref="F7:F8"/>
    <mergeCell ref="E9:E10"/>
    <mergeCell ref="F9:F10"/>
    <mergeCell ref="E11:E12"/>
    <mergeCell ref="F15:F16"/>
    <mergeCell ref="E15:E16"/>
    <mergeCell ref="B63:B98"/>
    <mergeCell ref="A63:A98"/>
    <mergeCell ref="E93:E94"/>
    <mergeCell ref="F93:F94"/>
    <mergeCell ref="F97:F98"/>
    <mergeCell ref="E97:E98"/>
    <mergeCell ref="E17:E18"/>
    <mergeCell ref="F17:F18"/>
    <mergeCell ref="A19:A30"/>
    <mergeCell ref="B19:B30"/>
    <mergeCell ref="C19:C30"/>
    <mergeCell ref="E19:E20"/>
    <mergeCell ref="F19:F20"/>
    <mergeCell ref="E27:E28"/>
    <mergeCell ref="F27:F28"/>
    <mergeCell ref="E29:E30"/>
    <mergeCell ref="F29:F30"/>
    <mergeCell ref="E21:E22"/>
    <mergeCell ref="F21:F22"/>
    <mergeCell ref="E23:E24"/>
    <mergeCell ref="F23:F24"/>
    <mergeCell ref="E25:E26"/>
    <mergeCell ref="F25:F26"/>
    <mergeCell ref="F37:F38"/>
  </mergeCells>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80" zoomScaleNormal="80" zoomScaleSheetLayoutView="100" workbookViewId="0">
      <selection activeCell="I14" sqref="I14"/>
    </sheetView>
  </sheetViews>
  <sheetFormatPr defaultColWidth="9.140625" defaultRowHeight="12.75"/>
  <cols>
    <col min="1" max="1" width="13.28515625" style="26" customWidth="1"/>
    <col min="2" max="2" width="52.7109375" style="27" customWidth="1"/>
    <col min="3" max="3" width="12.85546875" style="25" customWidth="1"/>
    <col min="4" max="4" width="17.28515625" style="25" customWidth="1"/>
    <col min="5" max="5" width="16.5703125" style="25" customWidth="1"/>
    <col min="6" max="16384" width="9.140625" style="25"/>
  </cols>
  <sheetData>
    <row r="1" spans="1:7" s="124" customFormat="1" ht="51" customHeight="1">
      <c r="A1" s="334" t="s">
        <v>1102</v>
      </c>
      <c r="B1" s="327"/>
      <c r="C1" s="456" t="s">
        <v>1103</v>
      </c>
      <c r="D1" s="456"/>
      <c r="E1" s="456"/>
      <c r="G1" s="257"/>
    </row>
    <row r="2" spans="1:7" ht="15" customHeight="1"/>
    <row r="3" spans="1:7" ht="33.75" customHeight="1">
      <c r="A3" s="505" t="s">
        <v>1193</v>
      </c>
      <c r="B3" s="505"/>
      <c r="C3" s="505"/>
      <c r="D3" s="505"/>
      <c r="E3" s="505"/>
    </row>
    <row r="4" spans="1:7" ht="9.75" customHeight="1" thickBot="1">
      <c r="A4" s="37"/>
      <c r="B4" s="301"/>
      <c r="C4" s="37"/>
      <c r="D4" s="37"/>
      <c r="E4" s="37"/>
    </row>
    <row r="5" spans="1:7" ht="83.25" customHeight="1" thickBot="1">
      <c r="A5" s="330" t="s">
        <v>235</v>
      </c>
      <c r="B5" s="331" t="s">
        <v>236</v>
      </c>
      <c r="C5" s="332" t="s">
        <v>178</v>
      </c>
      <c r="D5" s="332" t="s">
        <v>237</v>
      </c>
      <c r="E5" s="333" t="s">
        <v>238</v>
      </c>
    </row>
    <row r="6" spans="1:7" ht="32.1" customHeight="1">
      <c r="A6" s="28">
        <v>1</v>
      </c>
      <c r="B6" s="29" t="s">
        <v>458</v>
      </c>
      <c r="C6" s="30">
        <v>192487</v>
      </c>
      <c r="D6" s="30">
        <v>42741</v>
      </c>
      <c r="E6" s="127">
        <f t="shared" ref="E6:E26" si="0">D6/C6*100</f>
        <v>22.204616415654044</v>
      </c>
    </row>
    <row r="7" spans="1:7" ht="30.95" customHeight="1">
      <c r="A7" s="31">
        <v>2</v>
      </c>
      <c r="B7" s="32" t="s">
        <v>459</v>
      </c>
      <c r="C7" s="33">
        <v>678737</v>
      </c>
      <c r="D7" s="33">
        <v>91089</v>
      </c>
      <c r="E7" s="128">
        <f t="shared" si="0"/>
        <v>13.420367535584477</v>
      </c>
    </row>
    <row r="8" spans="1:7" ht="30.95" customHeight="1">
      <c r="A8" s="31">
        <v>3</v>
      </c>
      <c r="B8" s="32" t="s">
        <v>460</v>
      </c>
      <c r="C8" s="33">
        <v>216585</v>
      </c>
      <c r="D8" s="33">
        <v>43350</v>
      </c>
      <c r="E8" s="128">
        <f t="shared" si="0"/>
        <v>20.01523651222384</v>
      </c>
    </row>
    <row r="9" spans="1:7" ht="30.95" customHeight="1">
      <c r="A9" s="31">
        <v>4</v>
      </c>
      <c r="B9" s="32" t="s">
        <v>461</v>
      </c>
      <c r="C9" s="33">
        <v>602454</v>
      </c>
      <c r="D9" s="33">
        <v>67360</v>
      </c>
      <c r="E9" s="128">
        <f t="shared" si="0"/>
        <v>11.180936635826138</v>
      </c>
    </row>
    <row r="10" spans="1:7" ht="30.95" customHeight="1">
      <c r="A10" s="31">
        <v>5</v>
      </c>
      <c r="B10" s="32" t="s">
        <v>462</v>
      </c>
      <c r="C10" s="33">
        <v>1282607</v>
      </c>
      <c r="D10" s="33">
        <v>111230</v>
      </c>
      <c r="E10" s="128">
        <f t="shared" si="0"/>
        <v>8.6721809564426202</v>
      </c>
    </row>
    <row r="11" spans="1:7" ht="30.95" customHeight="1">
      <c r="A11" s="31">
        <v>6</v>
      </c>
      <c r="B11" s="32" t="s">
        <v>463</v>
      </c>
      <c r="C11" s="33">
        <v>286161</v>
      </c>
      <c r="D11" s="33">
        <v>23251</v>
      </c>
      <c r="E11" s="128">
        <f t="shared" si="0"/>
        <v>8.1251463337072494</v>
      </c>
    </row>
    <row r="12" spans="1:7" ht="30.95" customHeight="1">
      <c r="A12" s="31">
        <v>7</v>
      </c>
      <c r="B12" s="32" t="s">
        <v>464</v>
      </c>
      <c r="C12" s="33">
        <v>202905</v>
      </c>
      <c r="D12" s="33">
        <v>30443</v>
      </c>
      <c r="E12" s="128">
        <f t="shared" si="0"/>
        <v>15.003573100712156</v>
      </c>
    </row>
    <row r="13" spans="1:7" ht="30.95" customHeight="1">
      <c r="A13" s="31">
        <v>8</v>
      </c>
      <c r="B13" s="32" t="s">
        <v>465</v>
      </c>
      <c r="C13" s="33">
        <v>97720</v>
      </c>
      <c r="D13" s="33">
        <v>11370</v>
      </c>
      <c r="E13" s="128">
        <f t="shared" si="0"/>
        <v>11.635284486287352</v>
      </c>
    </row>
    <row r="14" spans="1:7" ht="30.95" customHeight="1">
      <c r="A14" s="31">
        <v>9</v>
      </c>
      <c r="B14" s="32" t="s">
        <v>466</v>
      </c>
      <c r="C14" s="33">
        <v>320205</v>
      </c>
      <c r="D14" s="33">
        <v>109342</v>
      </c>
      <c r="E14" s="128">
        <f t="shared" si="0"/>
        <v>34.14749925828766</v>
      </c>
    </row>
    <row r="15" spans="1:7" ht="30.95" customHeight="1">
      <c r="A15" s="31">
        <v>10</v>
      </c>
      <c r="B15" s="32" t="s">
        <v>467</v>
      </c>
      <c r="C15" s="33">
        <v>4167249</v>
      </c>
      <c r="D15" s="33">
        <v>306053</v>
      </c>
      <c r="E15" s="128">
        <f t="shared" si="0"/>
        <v>7.3442455682393826</v>
      </c>
    </row>
    <row r="16" spans="1:7" ht="30.95" customHeight="1">
      <c r="A16" s="31">
        <v>11</v>
      </c>
      <c r="B16" s="32" t="s">
        <v>468</v>
      </c>
      <c r="C16" s="33">
        <v>200620</v>
      </c>
      <c r="D16" s="33">
        <v>40508</v>
      </c>
      <c r="E16" s="128">
        <f t="shared" si="0"/>
        <v>20.191406639417806</v>
      </c>
    </row>
    <row r="17" spans="1:5" ht="32.1" customHeight="1">
      <c r="A17" s="31">
        <v>12</v>
      </c>
      <c r="B17" s="32" t="s">
        <v>469</v>
      </c>
      <c r="C17" s="33">
        <v>1929621</v>
      </c>
      <c r="D17" s="33">
        <v>352754</v>
      </c>
      <c r="E17" s="128">
        <f t="shared" si="0"/>
        <v>18.28099922212704</v>
      </c>
    </row>
    <row r="18" spans="1:5" ht="32.1" customHeight="1">
      <c r="A18" s="31">
        <v>13</v>
      </c>
      <c r="B18" s="32" t="s">
        <v>470</v>
      </c>
      <c r="C18" s="33">
        <v>1659575</v>
      </c>
      <c r="D18" s="33">
        <v>54319</v>
      </c>
      <c r="E18" s="128">
        <f t="shared" si="0"/>
        <v>3.273066899658045</v>
      </c>
    </row>
    <row r="19" spans="1:5" ht="32.1" customHeight="1">
      <c r="A19" s="31">
        <v>14</v>
      </c>
      <c r="B19" s="32" t="s">
        <v>471</v>
      </c>
      <c r="C19" s="33">
        <v>262146</v>
      </c>
      <c r="D19" s="33">
        <v>81510</v>
      </c>
      <c r="E19" s="128">
        <f t="shared" si="0"/>
        <v>31.093360188597195</v>
      </c>
    </row>
    <row r="20" spans="1:5" ht="32.1" customHeight="1">
      <c r="A20" s="31">
        <v>15</v>
      </c>
      <c r="B20" s="32" t="s">
        <v>472</v>
      </c>
      <c r="C20" s="33">
        <v>947308</v>
      </c>
      <c r="D20" s="33">
        <v>100241</v>
      </c>
      <c r="E20" s="128">
        <f t="shared" si="0"/>
        <v>10.581669319798841</v>
      </c>
    </row>
    <row r="21" spans="1:5" ht="54" customHeight="1">
      <c r="A21" s="31">
        <v>16</v>
      </c>
      <c r="B21" s="32" t="s">
        <v>477</v>
      </c>
      <c r="C21" s="33">
        <v>245138</v>
      </c>
      <c r="D21" s="33">
        <v>19890</v>
      </c>
      <c r="E21" s="128">
        <f t="shared" si="0"/>
        <v>8.1137971265164914</v>
      </c>
    </row>
    <row r="22" spans="1:5" ht="32.1" customHeight="1">
      <c r="A22" s="31">
        <v>17</v>
      </c>
      <c r="B22" s="32" t="s">
        <v>473</v>
      </c>
      <c r="C22" s="33">
        <v>683766</v>
      </c>
      <c r="D22" s="33">
        <v>267407</v>
      </c>
      <c r="E22" s="128">
        <f t="shared" si="0"/>
        <v>39.107969685535693</v>
      </c>
    </row>
    <row r="23" spans="1:5" ht="32.1" customHeight="1">
      <c r="A23" s="31">
        <v>18</v>
      </c>
      <c r="B23" s="32" t="s">
        <v>474</v>
      </c>
      <c r="C23" s="33">
        <v>1275826</v>
      </c>
      <c r="D23" s="33">
        <v>54628</v>
      </c>
      <c r="E23" s="128">
        <f t="shared" si="0"/>
        <v>4.2817751009933955</v>
      </c>
    </row>
    <row r="24" spans="1:5" ht="32.1" customHeight="1">
      <c r="A24" s="31">
        <v>19</v>
      </c>
      <c r="B24" s="32" t="s">
        <v>475</v>
      </c>
      <c r="C24" s="33">
        <v>234369</v>
      </c>
      <c r="D24" s="33">
        <v>76806</v>
      </c>
      <c r="E24" s="128">
        <f t="shared" si="0"/>
        <v>32.771398947813061</v>
      </c>
    </row>
    <row r="25" spans="1:5" ht="32.1" customHeight="1" thickBot="1">
      <c r="A25" s="34">
        <v>20</v>
      </c>
      <c r="B25" s="35" t="s">
        <v>476</v>
      </c>
      <c r="C25" s="36">
        <v>927880</v>
      </c>
      <c r="D25" s="36">
        <v>537648</v>
      </c>
      <c r="E25" s="129">
        <f t="shared" si="0"/>
        <v>57.943699616329702</v>
      </c>
    </row>
    <row r="26" spans="1:5" ht="30" customHeight="1" thickBot="1">
      <c r="A26" s="454" t="s">
        <v>239</v>
      </c>
      <c r="B26" s="455"/>
      <c r="C26" s="328">
        <f>SUM(C6:C25)</f>
        <v>16413359</v>
      </c>
      <c r="D26" s="328">
        <f>SUM(D6:D25)</f>
        <v>2421940</v>
      </c>
      <c r="E26" s="329">
        <f t="shared" si="0"/>
        <v>14.755907063264747</v>
      </c>
    </row>
  </sheetData>
  <mergeCells count="3">
    <mergeCell ref="C1:E1"/>
    <mergeCell ref="A3:E3"/>
    <mergeCell ref="A26:B26"/>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zoomScale="110" zoomScaleNormal="110" zoomScaleSheetLayoutView="110" workbookViewId="0">
      <selection activeCell="A79" sqref="A79:XFD79"/>
    </sheetView>
  </sheetViews>
  <sheetFormatPr defaultColWidth="9.140625" defaultRowHeight="12.75"/>
  <cols>
    <col min="1" max="1" width="14.140625" style="7" customWidth="1"/>
    <col min="2" max="2" width="13.5703125" style="7" customWidth="1"/>
    <col min="3" max="3" width="11.7109375" style="7" customWidth="1"/>
    <col min="4" max="4" width="11.7109375" style="39" customWidth="1"/>
    <col min="5" max="5" width="12.28515625" style="7" customWidth="1"/>
    <col min="6" max="11" width="11.7109375" style="7" customWidth="1"/>
    <col min="12" max="12" width="12.28515625" style="7" customWidth="1"/>
    <col min="13" max="13" width="11.7109375" style="7" customWidth="1"/>
    <col min="14" max="16384" width="9.140625" style="38"/>
  </cols>
  <sheetData>
    <row r="1" spans="1:13" s="116" customFormat="1" ht="53.25" customHeight="1">
      <c r="A1" s="362" t="s">
        <v>1102</v>
      </c>
      <c r="B1" s="363"/>
      <c r="C1" s="364"/>
      <c r="D1" s="364"/>
      <c r="E1" s="364"/>
      <c r="F1" s="364"/>
      <c r="G1" s="364"/>
      <c r="H1" s="364"/>
      <c r="I1" s="364"/>
      <c r="J1" s="456" t="s">
        <v>1103</v>
      </c>
      <c r="K1" s="456"/>
      <c r="L1" s="456"/>
      <c r="M1" s="456"/>
    </row>
    <row r="2" spans="1:13" ht="35.25" customHeight="1" thickBot="1">
      <c r="A2" s="457" t="s">
        <v>1144</v>
      </c>
      <c r="B2" s="457"/>
      <c r="C2" s="457"/>
      <c r="D2" s="457"/>
      <c r="E2" s="457"/>
      <c r="F2" s="457"/>
      <c r="G2" s="457"/>
      <c r="H2" s="457"/>
      <c r="I2" s="457"/>
      <c r="J2" s="457"/>
      <c r="K2" s="457"/>
      <c r="L2" s="457"/>
      <c r="M2" s="457"/>
    </row>
    <row r="3" spans="1:13" ht="39.75" customHeight="1" thickBot="1">
      <c r="A3" s="506" t="s">
        <v>240</v>
      </c>
      <c r="B3" s="475" t="s">
        <v>241</v>
      </c>
      <c r="C3" s="473"/>
      <c r="D3" s="473"/>
      <c r="E3" s="474"/>
      <c r="F3" s="475" t="s">
        <v>242</v>
      </c>
      <c r="G3" s="473"/>
      <c r="H3" s="473"/>
      <c r="I3" s="474"/>
      <c r="J3" s="473" t="s">
        <v>243</v>
      </c>
      <c r="K3" s="473"/>
      <c r="L3" s="473"/>
      <c r="M3" s="474"/>
    </row>
    <row r="4" spans="1:13" ht="48" customHeight="1" thickBot="1">
      <c r="A4" s="507"/>
      <c r="B4" s="365" t="s">
        <v>244</v>
      </c>
      <c r="C4" s="339" t="s">
        <v>245</v>
      </c>
      <c r="D4" s="366" t="s">
        <v>246</v>
      </c>
      <c r="E4" s="341" t="s">
        <v>247</v>
      </c>
      <c r="F4" s="342" t="s">
        <v>244</v>
      </c>
      <c r="G4" s="339" t="s">
        <v>245</v>
      </c>
      <c r="H4" s="339" t="s">
        <v>246</v>
      </c>
      <c r="I4" s="341" t="s">
        <v>247</v>
      </c>
      <c r="J4" s="342" t="s">
        <v>244</v>
      </c>
      <c r="K4" s="339" t="s">
        <v>245</v>
      </c>
      <c r="L4" s="339" t="s">
        <v>246</v>
      </c>
      <c r="M4" s="341" t="s">
        <v>247</v>
      </c>
    </row>
    <row r="5" spans="1:13" ht="14.1" customHeight="1">
      <c r="A5" s="40" t="s">
        <v>248</v>
      </c>
      <c r="B5" s="309">
        <v>236992</v>
      </c>
      <c r="C5" s="42">
        <v>86903</v>
      </c>
      <c r="D5" s="277">
        <v>0</v>
      </c>
      <c r="E5" s="258">
        <f>B5+C5+D5</f>
        <v>323895</v>
      </c>
      <c r="F5" s="41">
        <v>33370</v>
      </c>
      <c r="G5" s="42">
        <v>8389</v>
      </c>
      <c r="H5" s="277">
        <v>0</v>
      </c>
      <c r="I5" s="258">
        <f>F5+G5+H5</f>
        <v>41759</v>
      </c>
      <c r="J5" s="44">
        <f>F5/B5*100</f>
        <v>14.080644072373753</v>
      </c>
      <c r="K5" s="45">
        <f>G5/C5*100</f>
        <v>9.6532916009804026</v>
      </c>
      <c r="L5" s="260">
        <v>0</v>
      </c>
      <c r="M5" s="46">
        <f>I5/E5*100</f>
        <v>12.892758455672363</v>
      </c>
    </row>
    <row r="6" spans="1:13" ht="14.1" customHeight="1">
      <c r="A6" s="47" t="s">
        <v>249</v>
      </c>
      <c r="B6" s="310">
        <v>43664</v>
      </c>
      <c r="C6" s="49">
        <v>14208</v>
      </c>
      <c r="D6" s="278">
        <v>0</v>
      </c>
      <c r="E6" s="259">
        <f t="shared" ref="E6:E38" si="0">B6+C6+D6</f>
        <v>57872</v>
      </c>
      <c r="F6" s="48">
        <v>7461</v>
      </c>
      <c r="G6" s="49">
        <v>1325</v>
      </c>
      <c r="H6" s="278">
        <v>0</v>
      </c>
      <c r="I6" s="259">
        <f>F6+G6+H6</f>
        <v>8786</v>
      </c>
      <c r="J6" s="51">
        <f t="shared" ref="J6:L38" si="1">F6/B6*100</f>
        <v>17.087303041407111</v>
      </c>
      <c r="K6" s="52">
        <f t="shared" si="1"/>
        <v>9.3257319819819813</v>
      </c>
      <c r="L6" s="260">
        <v>0</v>
      </c>
      <c r="M6" s="53">
        <f t="shared" ref="M6:M38" si="2">I6/E6*100</f>
        <v>15.181780481061654</v>
      </c>
    </row>
    <row r="7" spans="1:13" ht="14.1" customHeight="1">
      <c r="A7" s="47" t="s">
        <v>250</v>
      </c>
      <c r="B7" s="310">
        <v>73813</v>
      </c>
      <c r="C7" s="49">
        <v>27121</v>
      </c>
      <c r="D7" s="278">
        <v>0</v>
      </c>
      <c r="E7" s="259">
        <f t="shared" si="0"/>
        <v>100934</v>
      </c>
      <c r="F7" s="48">
        <v>10526</v>
      </c>
      <c r="G7" s="49">
        <v>2371</v>
      </c>
      <c r="H7" s="278">
        <v>0</v>
      </c>
      <c r="I7" s="259">
        <f>F7+G7+H7</f>
        <v>12897</v>
      </c>
      <c r="J7" s="51">
        <f t="shared" si="1"/>
        <v>14.260360641079483</v>
      </c>
      <c r="K7" s="52">
        <f t="shared" si="1"/>
        <v>8.7423030124257952</v>
      </c>
      <c r="L7" s="260">
        <v>0</v>
      </c>
      <c r="M7" s="53">
        <f t="shared" si="2"/>
        <v>12.777656686547644</v>
      </c>
    </row>
    <row r="8" spans="1:13" ht="14.1" customHeight="1">
      <c r="A8" s="47" t="s">
        <v>251</v>
      </c>
      <c r="B8" s="310">
        <v>18498</v>
      </c>
      <c r="C8" s="49">
        <v>4330</v>
      </c>
      <c r="D8" s="278">
        <v>0</v>
      </c>
      <c r="E8" s="259">
        <f t="shared" si="0"/>
        <v>22828</v>
      </c>
      <c r="F8" s="48">
        <v>5075</v>
      </c>
      <c r="G8" s="49">
        <v>714</v>
      </c>
      <c r="H8" s="278">
        <v>0</v>
      </c>
      <c r="I8" s="259">
        <f t="shared" ref="I8:I38" si="3">F8+G8+H8</f>
        <v>5789</v>
      </c>
      <c r="J8" s="51">
        <f t="shared" si="1"/>
        <v>27.435398421450969</v>
      </c>
      <c r="K8" s="52">
        <f t="shared" si="1"/>
        <v>16.489607390300232</v>
      </c>
      <c r="L8" s="260">
        <v>0</v>
      </c>
      <c r="M8" s="53">
        <f t="shared" si="2"/>
        <v>25.359207990187489</v>
      </c>
    </row>
    <row r="9" spans="1:13" ht="14.1" customHeight="1">
      <c r="A9" s="47" t="s">
        <v>252</v>
      </c>
      <c r="B9" s="310">
        <v>32213</v>
      </c>
      <c r="C9" s="49">
        <v>13286</v>
      </c>
      <c r="D9" s="278">
        <v>0</v>
      </c>
      <c r="E9" s="259">
        <f t="shared" si="0"/>
        <v>45499</v>
      </c>
      <c r="F9" s="48">
        <v>5793</v>
      </c>
      <c r="G9" s="49">
        <v>1451</v>
      </c>
      <c r="H9" s="278">
        <v>0</v>
      </c>
      <c r="I9" s="259">
        <f t="shared" si="3"/>
        <v>7244</v>
      </c>
      <c r="J9" s="51">
        <f t="shared" si="1"/>
        <v>17.983422841709867</v>
      </c>
      <c r="K9" s="52">
        <f t="shared" si="1"/>
        <v>10.921270510311606</v>
      </c>
      <c r="L9" s="260">
        <v>0</v>
      </c>
      <c r="M9" s="53">
        <f t="shared" si="2"/>
        <v>15.921229038000837</v>
      </c>
    </row>
    <row r="10" spans="1:13" ht="14.1" customHeight="1">
      <c r="A10" s="47" t="s">
        <v>253</v>
      </c>
      <c r="B10" s="310">
        <v>860978</v>
      </c>
      <c r="C10" s="49">
        <v>406383</v>
      </c>
      <c r="D10" s="278">
        <v>0</v>
      </c>
      <c r="E10" s="259">
        <f t="shared" si="0"/>
        <v>1267361</v>
      </c>
      <c r="F10" s="48">
        <v>150358</v>
      </c>
      <c r="G10" s="49">
        <v>58219</v>
      </c>
      <c r="H10" s="278">
        <v>0</v>
      </c>
      <c r="I10" s="259">
        <f t="shared" si="3"/>
        <v>208577</v>
      </c>
      <c r="J10" s="51">
        <f t="shared" si="1"/>
        <v>17.46362857122946</v>
      </c>
      <c r="K10" s="52">
        <f t="shared" si="1"/>
        <v>14.326140611196827</v>
      </c>
      <c r="L10" s="260">
        <v>0</v>
      </c>
      <c r="M10" s="53">
        <f t="shared" si="2"/>
        <v>16.457583908610097</v>
      </c>
    </row>
    <row r="11" spans="1:13" ht="14.1" customHeight="1">
      <c r="A11" s="47" t="s">
        <v>254</v>
      </c>
      <c r="B11" s="310">
        <v>514026</v>
      </c>
      <c r="C11" s="49">
        <v>269872</v>
      </c>
      <c r="D11" s="278">
        <v>0</v>
      </c>
      <c r="E11" s="259">
        <f t="shared" si="0"/>
        <v>783898</v>
      </c>
      <c r="F11" s="48">
        <v>35017</v>
      </c>
      <c r="G11" s="49">
        <v>14936</v>
      </c>
      <c r="H11" s="278">
        <v>0</v>
      </c>
      <c r="I11" s="259">
        <f t="shared" si="3"/>
        <v>49953</v>
      </c>
      <c r="J11" s="51">
        <f t="shared" si="1"/>
        <v>6.8123013232793665</v>
      </c>
      <c r="K11" s="52">
        <f t="shared" si="1"/>
        <v>5.5344756032489482</v>
      </c>
      <c r="L11" s="260">
        <v>0</v>
      </c>
      <c r="M11" s="53">
        <f t="shared" si="2"/>
        <v>6.3723851827661253</v>
      </c>
    </row>
    <row r="12" spans="1:13" ht="14.1" customHeight="1">
      <c r="A12" s="47" t="s">
        <v>255</v>
      </c>
      <c r="B12" s="310">
        <v>17659</v>
      </c>
      <c r="C12" s="49">
        <v>5746</v>
      </c>
      <c r="D12" s="278">
        <v>0</v>
      </c>
      <c r="E12" s="259">
        <f t="shared" si="0"/>
        <v>23405</v>
      </c>
      <c r="F12" s="48">
        <v>4384</v>
      </c>
      <c r="G12" s="49">
        <v>1137</v>
      </c>
      <c r="H12" s="278">
        <v>0</v>
      </c>
      <c r="I12" s="259">
        <f t="shared" si="3"/>
        <v>5521</v>
      </c>
      <c r="J12" s="51">
        <f t="shared" si="1"/>
        <v>24.825867829435417</v>
      </c>
      <c r="K12" s="52">
        <f t="shared" si="1"/>
        <v>19.787678384963453</v>
      </c>
      <c r="L12" s="260">
        <v>0</v>
      </c>
      <c r="M12" s="53">
        <f t="shared" si="2"/>
        <v>23.588976714377267</v>
      </c>
    </row>
    <row r="13" spans="1:13" ht="14.1" customHeight="1">
      <c r="A13" s="47" t="s">
        <v>256</v>
      </c>
      <c r="B13" s="310">
        <v>130913</v>
      </c>
      <c r="C13" s="49">
        <v>62749</v>
      </c>
      <c r="D13" s="278">
        <v>0</v>
      </c>
      <c r="E13" s="259">
        <f t="shared" si="0"/>
        <v>193662</v>
      </c>
      <c r="F13" s="48">
        <v>14914</v>
      </c>
      <c r="G13" s="49">
        <v>6083</v>
      </c>
      <c r="H13" s="278">
        <v>0</v>
      </c>
      <c r="I13" s="259">
        <f t="shared" si="3"/>
        <v>20997</v>
      </c>
      <c r="J13" s="51">
        <f t="shared" si="1"/>
        <v>11.392298702191532</v>
      </c>
      <c r="K13" s="52">
        <f t="shared" si="1"/>
        <v>9.6941783932811685</v>
      </c>
      <c r="L13" s="260">
        <v>0</v>
      </c>
      <c r="M13" s="53">
        <f t="shared" si="2"/>
        <v>10.842085695696627</v>
      </c>
    </row>
    <row r="14" spans="1:13" ht="14.1" customHeight="1">
      <c r="A14" s="47" t="s">
        <v>257</v>
      </c>
      <c r="B14" s="310">
        <v>147840</v>
      </c>
      <c r="C14" s="49">
        <v>72316</v>
      </c>
      <c r="D14" s="278">
        <v>0</v>
      </c>
      <c r="E14" s="259">
        <f t="shared" si="0"/>
        <v>220156</v>
      </c>
      <c r="F14" s="48">
        <v>25634</v>
      </c>
      <c r="G14" s="49">
        <v>8051</v>
      </c>
      <c r="H14" s="278">
        <v>0</v>
      </c>
      <c r="I14" s="259">
        <f t="shared" si="3"/>
        <v>33685</v>
      </c>
      <c r="J14" s="51">
        <f t="shared" si="1"/>
        <v>17.339015151515152</v>
      </c>
      <c r="K14" s="52">
        <f t="shared" si="1"/>
        <v>11.133082582001217</v>
      </c>
      <c r="L14" s="260">
        <v>0</v>
      </c>
      <c r="M14" s="53">
        <f t="shared" si="2"/>
        <v>15.300514180853577</v>
      </c>
    </row>
    <row r="15" spans="1:13" ht="14.1" customHeight="1">
      <c r="A15" s="47" t="s">
        <v>258</v>
      </c>
      <c r="B15" s="310">
        <v>39220</v>
      </c>
      <c r="C15" s="49">
        <v>14585</v>
      </c>
      <c r="D15" s="278">
        <v>0</v>
      </c>
      <c r="E15" s="259">
        <f t="shared" si="0"/>
        <v>53805</v>
      </c>
      <c r="F15" s="48">
        <v>10885</v>
      </c>
      <c r="G15" s="49">
        <v>2076</v>
      </c>
      <c r="H15" s="278">
        <v>0</v>
      </c>
      <c r="I15" s="259">
        <f t="shared" si="3"/>
        <v>12961</v>
      </c>
      <c r="J15" s="51">
        <f t="shared" si="1"/>
        <v>27.753697093319733</v>
      </c>
      <c r="K15" s="52">
        <f t="shared" si="1"/>
        <v>14.233801851217004</v>
      </c>
      <c r="L15" s="260">
        <v>0</v>
      </c>
      <c r="M15" s="53">
        <f t="shared" si="2"/>
        <v>24.088839327200073</v>
      </c>
    </row>
    <row r="16" spans="1:13" ht="14.1" customHeight="1">
      <c r="A16" s="47" t="s">
        <v>259</v>
      </c>
      <c r="B16" s="310">
        <v>17199</v>
      </c>
      <c r="C16" s="49">
        <v>5593</v>
      </c>
      <c r="D16" s="278">
        <v>0</v>
      </c>
      <c r="E16" s="259">
        <f t="shared" si="0"/>
        <v>22792</v>
      </c>
      <c r="F16" s="48">
        <v>3776</v>
      </c>
      <c r="G16" s="49">
        <v>698</v>
      </c>
      <c r="H16" s="278">
        <v>0</v>
      </c>
      <c r="I16" s="259">
        <f t="shared" si="3"/>
        <v>4474</v>
      </c>
      <c r="J16" s="51">
        <f t="shared" si="1"/>
        <v>21.954764811907669</v>
      </c>
      <c r="K16" s="52">
        <f t="shared" si="1"/>
        <v>12.479885571249778</v>
      </c>
      <c r="L16" s="260">
        <v>0</v>
      </c>
      <c r="M16" s="53">
        <f t="shared" si="2"/>
        <v>19.62969462969463</v>
      </c>
    </row>
    <row r="17" spans="1:13" ht="14.1" customHeight="1">
      <c r="A17" s="47" t="s">
        <v>260</v>
      </c>
      <c r="B17" s="48">
        <v>22187</v>
      </c>
      <c r="C17" s="49">
        <v>5778</v>
      </c>
      <c r="D17" s="278">
        <v>0</v>
      </c>
      <c r="E17" s="259">
        <f t="shared" si="0"/>
        <v>27965</v>
      </c>
      <c r="F17" s="48">
        <v>4384</v>
      </c>
      <c r="G17" s="49">
        <v>596</v>
      </c>
      <c r="H17" s="278">
        <v>0</v>
      </c>
      <c r="I17" s="259">
        <f t="shared" si="3"/>
        <v>4980</v>
      </c>
      <c r="J17" s="51">
        <f t="shared" si="1"/>
        <v>19.75931851985397</v>
      </c>
      <c r="K17" s="52">
        <f t="shared" si="1"/>
        <v>10.314987885081344</v>
      </c>
      <c r="L17" s="260">
        <v>0</v>
      </c>
      <c r="M17" s="53">
        <f t="shared" si="2"/>
        <v>17.807974253531199</v>
      </c>
    </row>
    <row r="18" spans="1:13" ht="14.1" customHeight="1">
      <c r="A18" s="47" t="s">
        <v>261</v>
      </c>
      <c r="B18" s="48">
        <v>43792</v>
      </c>
      <c r="C18" s="49">
        <v>22258</v>
      </c>
      <c r="D18" s="278">
        <v>0</v>
      </c>
      <c r="E18" s="259">
        <f t="shared" si="0"/>
        <v>66050</v>
      </c>
      <c r="F18" s="48">
        <v>8598</v>
      </c>
      <c r="G18" s="49">
        <v>3454</v>
      </c>
      <c r="H18" s="278">
        <v>0</v>
      </c>
      <c r="I18" s="259">
        <f t="shared" si="3"/>
        <v>12052</v>
      </c>
      <c r="J18" s="51">
        <f t="shared" si="1"/>
        <v>19.633723054439166</v>
      </c>
      <c r="K18" s="52">
        <f t="shared" si="1"/>
        <v>15.518015994249259</v>
      </c>
      <c r="L18" s="260">
        <v>0</v>
      </c>
      <c r="M18" s="53">
        <f t="shared" si="2"/>
        <v>18.246782740348223</v>
      </c>
    </row>
    <row r="19" spans="1:13" ht="14.1" customHeight="1">
      <c r="A19" s="47" t="s">
        <v>262</v>
      </c>
      <c r="B19" s="48">
        <v>25235</v>
      </c>
      <c r="C19" s="49">
        <v>10065</v>
      </c>
      <c r="D19" s="278">
        <v>0</v>
      </c>
      <c r="E19" s="259">
        <f t="shared" si="0"/>
        <v>35300</v>
      </c>
      <c r="F19" s="48">
        <v>4152</v>
      </c>
      <c r="G19" s="49">
        <v>1487</v>
      </c>
      <c r="H19" s="278">
        <v>0</v>
      </c>
      <c r="I19" s="259">
        <f t="shared" si="3"/>
        <v>5639</v>
      </c>
      <c r="J19" s="51">
        <f t="shared" si="1"/>
        <v>16.453338617000199</v>
      </c>
      <c r="K19" s="52">
        <f t="shared" si="1"/>
        <v>14.773969200198708</v>
      </c>
      <c r="L19" s="260">
        <v>0</v>
      </c>
      <c r="M19" s="53">
        <f t="shared" si="2"/>
        <v>15.974504249291785</v>
      </c>
    </row>
    <row r="20" spans="1:13" ht="14.1" customHeight="1">
      <c r="A20" s="47" t="s">
        <v>263</v>
      </c>
      <c r="B20" s="48">
        <v>541734</v>
      </c>
      <c r="C20" s="49">
        <v>263614</v>
      </c>
      <c r="D20" s="278">
        <v>0</v>
      </c>
      <c r="E20" s="259">
        <f t="shared" si="0"/>
        <v>805348</v>
      </c>
      <c r="F20" s="48">
        <v>103634</v>
      </c>
      <c r="G20" s="49">
        <v>27026</v>
      </c>
      <c r="H20" s="278">
        <v>0</v>
      </c>
      <c r="I20" s="259">
        <f t="shared" si="3"/>
        <v>130660</v>
      </c>
      <c r="J20" s="51">
        <f t="shared" si="1"/>
        <v>19.130052756518882</v>
      </c>
      <c r="K20" s="52">
        <f t="shared" si="1"/>
        <v>10.25211104114349</v>
      </c>
      <c r="L20" s="260">
        <v>0</v>
      </c>
      <c r="M20" s="53">
        <f t="shared" si="2"/>
        <v>16.224042277375744</v>
      </c>
    </row>
    <row r="21" spans="1:13" ht="14.1" customHeight="1">
      <c r="A21" s="47" t="s">
        <v>264</v>
      </c>
      <c r="B21" s="48">
        <v>69460</v>
      </c>
      <c r="C21" s="49">
        <v>33040</v>
      </c>
      <c r="D21" s="278">
        <v>0</v>
      </c>
      <c r="E21" s="259">
        <f t="shared" si="0"/>
        <v>102500</v>
      </c>
      <c r="F21" s="48">
        <v>13270</v>
      </c>
      <c r="G21" s="49">
        <v>3674</v>
      </c>
      <c r="H21" s="278">
        <v>0</v>
      </c>
      <c r="I21" s="259">
        <f t="shared" si="3"/>
        <v>16944</v>
      </c>
      <c r="J21" s="51">
        <f t="shared" si="1"/>
        <v>19.104520587388425</v>
      </c>
      <c r="K21" s="52">
        <f t="shared" si="1"/>
        <v>11.119854721549636</v>
      </c>
      <c r="L21" s="260">
        <v>0</v>
      </c>
      <c r="M21" s="53">
        <f t="shared" si="2"/>
        <v>16.530731707317074</v>
      </c>
    </row>
    <row r="22" spans="1:13" ht="14.1" customHeight="1">
      <c r="A22" s="47" t="s">
        <v>265</v>
      </c>
      <c r="B22" s="48">
        <v>22128</v>
      </c>
      <c r="C22" s="49">
        <v>8669</v>
      </c>
      <c r="D22" s="278">
        <v>0</v>
      </c>
      <c r="E22" s="259">
        <f t="shared" si="0"/>
        <v>30797</v>
      </c>
      <c r="F22" s="48">
        <v>5958</v>
      </c>
      <c r="G22" s="49">
        <v>1084</v>
      </c>
      <c r="H22" s="278">
        <v>0</v>
      </c>
      <c r="I22" s="259">
        <f t="shared" si="3"/>
        <v>7042</v>
      </c>
      <c r="J22" s="51">
        <f t="shared" si="1"/>
        <v>26.925162689804772</v>
      </c>
      <c r="K22" s="52">
        <f t="shared" si="1"/>
        <v>12.504325758449648</v>
      </c>
      <c r="L22" s="260">
        <v>0</v>
      </c>
      <c r="M22" s="53">
        <f t="shared" si="2"/>
        <v>22.865863558138781</v>
      </c>
    </row>
    <row r="23" spans="1:13" ht="14.1" customHeight="1">
      <c r="A23" s="47" t="s">
        <v>266</v>
      </c>
      <c r="B23" s="48">
        <v>46059</v>
      </c>
      <c r="C23" s="49">
        <v>18962</v>
      </c>
      <c r="D23" s="278">
        <v>0</v>
      </c>
      <c r="E23" s="259">
        <f t="shared" si="0"/>
        <v>65021</v>
      </c>
      <c r="F23" s="48">
        <v>7015</v>
      </c>
      <c r="G23" s="49">
        <v>1814</v>
      </c>
      <c r="H23" s="278">
        <v>0</v>
      </c>
      <c r="I23" s="259">
        <f t="shared" si="3"/>
        <v>8829</v>
      </c>
      <c r="J23" s="51">
        <f t="shared" si="1"/>
        <v>15.230465272802277</v>
      </c>
      <c r="K23" s="52">
        <f t="shared" si="1"/>
        <v>9.5665014239004318</v>
      </c>
      <c r="L23" s="260">
        <v>0</v>
      </c>
      <c r="M23" s="53">
        <f t="shared" si="2"/>
        <v>13.578689961704679</v>
      </c>
    </row>
    <row r="24" spans="1:13" ht="14.1" customHeight="1">
      <c r="A24" s="47" t="s">
        <v>267</v>
      </c>
      <c r="B24" s="48">
        <v>134734</v>
      </c>
      <c r="C24" s="49">
        <v>76982</v>
      </c>
      <c r="D24" s="278">
        <v>0</v>
      </c>
      <c r="E24" s="259">
        <f t="shared" si="0"/>
        <v>211716</v>
      </c>
      <c r="F24" s="48">
        <v>12817</v>
      </c>
      <c r="G24" s="49">
        <v>4740</v>
      </c>
      <c r="H24" s="278">
        <v>0</v>
      </c>
      <c r="I24" s="259">
        <f t="shared" si="3"/>
        <v>17557</v>
      </c>
      <c r="J24" s="51">
        <f t="shared" si="1"/>
        <v>9.5128178485014931</v>
      </c>
      <c r="K24" s="52">
        <f t="shared" si="1"/>
        <v>6.1572835208230492</v>
      </c>
      <c r="L24" s="260">
        <v>0</v>
      </c>
      <c r="M24" s="53">
        <f t="shared" si="2"/>
        <v>8.2927128795178433</v>
      </c>
    </row>
    <row r="25" spans="1:13" ht="14.1" customHeight="1">
      <c r="A25" s="47" t="s">
        <v>268</v>
      </c>
      <c r="B25" s="48">
        <v>118339</v>
      </c>
      <c r="C25" s="49">
        <v>38833</v>
      </c>
      <c r="D25" s="278">
        <v>0</v>
      </c>
      <c r="E25" s="259">
        <f t="shared" si="0"/>
        <v>157172</v>
      </c>
      <c r="F25" s="48">
        <v>18780</v>
      </c>
      <c r="G25" s="49">
        <v>3746</v>
      </c>
      <c r="H25" s="278">
        <v>0</v>
      </c>
      <c r="I25" s="259">
        <f t="shared" si="3"/>
        <v>22526</v>
      </c>
      <c r="J25" s="51">
        <f t="shared" si="1"/>
        <v>15.869662579538444</v>
      </c>
      <c r="K25" s="52">
        <f t="shared" si="1"/>
        <v>9.64643473334535</v>
      </c>
      <c r="L25" s="260">
        <v>0</v>
      </c>
      <c r="M25" s="53">
        <f t="shared" si="2"/>
        <v>14.332069325325122</v>
      </c>
    </row>
    <row r="26" spans="1:13" ht="14.1" customHeight="1">
      <c r="A26" s="47" t="s">
        <v>269</v>
      </c>
      <c r="B26" s="48">
        <v>42139</v>
      </c>
      <c r="C26" s="49">
        <v>25530</v>
      </c>
      <c r="D26" s="278">
        <v>0</v>
      </c>
      <c r="E26" s="259">
        <f t="shared" si="0"/>
        <v>67669</v>
      </c>
      <c r="F26" s="48">
        <v>6988</v>
      </c>
      <c r="G26" s="49">
        <v>3328</v>
      </c>
      <c r="H26" s="278">
        <v>0</v>
      </c>
      <c r="I26" s="259">
        <f t="shared" si="3"/>
        <v>10316</v>
      </c>
      <c r="J26" s="51">
        <f t="shared" si="1"/>
        <v>16.583212700823466</v>
      </c>
      <c r="K26" s="52">
        <f t="shared" si="1"/>
        <v>13.035644339992167</v>
      </c>
      <c r="L26" s="260">
        <v>0</v>
      </c>
      <c r="M26" s="53">
        <f t="shared" si="2"/>
        <v>15.244794514474872</v>
      </c>
    </row>
    <row r="27" spans="1:13" ht="14.1" customHeight="1">
      <c r="A27" s="47" t="s">
        <v>270</v>
      </c>
      <c r="B27" s="48">
        <v>53777</v>
      </c>
      <c r="C27" s="49">
        <v>15729</v>
      </c>
      <c r="D27" s="278">
        <v>0</v>
      </c>
      <c r="E27" s="259">
        <f t="shared" si="0"/>
        <v>69506</v>
      </c>
      <c r="F27" s="48">
        <v>11463</v>
      </c>
      <c r="G27" s="49">
        <v>2248</v>
      </c>
      <c r="H27" s="278">
        <v>0</v>
      </c>
      <c r="I27" s="259">
        <f t="shared" si="3"/>
        <v>13711</v>
      </c>
      <c r="J27" s="51">
        <f t="shared" si="1"/>
        <v>21.315804154192314</v>
      </c>
      <c r="K27" s="52">
        <f t="shared" si="1"/>
        <v>14.292071968974508</v>
      </c>
      <c r="L27" s="260">
        <v>0</v>
      </c>
      <c r="M27" s="53">
        <f t="shared" si="2"/>
        <v>19.726354559318622</v>
      </c>
    </row>
    <row r="28" spans="1:13" ht="14.1" customHeight="1">
      <c r="A28" s="47" t="s">
        <v>271</v>
      </c>
      <c r="B28" s="48">
        <v>23365</v>
      </c>
      <c r="C28" s="49">
        <v>7663</v>
      </c>
      <c r="D28" s="278">
        <v>0</v>
      </c>
      <c r="E28" s="259">
        <f t="shared" si="0"/>
        <v>31028</v>
      </c>
      <c r="F28" s="48">
        <v>5416</v>
      </c>
      <c r="G28" s="49">
        <v>1111</v>
      </c>
      <c r="H28" s="278">
        <v>0</v>
      </c>
      <c r="I28" s="259">
        <f t="shared" si="3"/>
        <v>6527</v>
      </c>
      <c r="J28" s="51">
        <f t="shared" si="1"/>
        <v>23.179970040659107</v>
      </c>
      <c r="K28" s="52">
        <f t="shared" si="1"/>
        <v>14.498238287876811</v>
      </c>
      <c r="L28" s="260">
        <v>0</v>
      </c>
      <c r="M28" s="53">
        <f t="shared" si="2"/>
        <v>21.035838597395902</v>
      </c>
    </row>
    <row r="29" spans="1:13" ht="14.1" customHeight="1">
      <c r="A29" s="47" t="s">
        <v>272</v>
      </c>
      <c r="B29" s="48">
        <v>64516</v>
      </c>
      <c r="C29" s="49">
        <v>16842</v>
      </c>
      <c r="D29" s="278">
        <v>0</v>
      </c>
      <c r="E29" s="259">
        <f t="shared" si="0"/>
        <v>81358</v>
      </c>
      <c r="F29" s="48">
        <v>16752</v>
      </c>
      <c r="G29" s="49">
        <v>2723</v>
      </c>
      <c r="H29" s="278">
        <v>0</v>
      </c>
      <c r="I29" s="259">
        <f t="shared" si="3"/>
        <v>19475</v>
      </c>
      <c r="J29" s="51">
        <f t="shared" si="1"/>
        <v>25.965651931303864</v>
      </c>
      <c r="K29" s="52">
        <f t="shared" si="1"/>
        <v>16.167913549459684</v>
      </c>
      <c r="L29" s="260">
        <v>0</v>
      </c>
      <c r="M29" s="53">
        <f t="shared" si="2"/>
        <v>23.937412424100888</v>
      </c>
    </row>
    <row r="30" spans="1:13" ht="14.1" customHeight="1">
      <c r="A30" s="47" t="s">
        <v>273</v>
      </c>
      <c r="B30" s="48">
        <v>134929</v>
      </c>
      <c r="C30" s="49">
        <v>61449</v>
      </c>
      <c r="D30" s="278">
        <v>0</v>
      </c>
      <c r="E30" s="259">
        <f t="shared" si="0"/>
        <v>196378</v>
      </c>
      <c r="F30" s="48">
        <v>36650</v>
      </c>
      <c r="G30" s="49">
        <v>10667</v>
      </c>
      <c r="H30" s="278">
        <v>0</v>
      </c>
      <c r="I30" s="259">
        <f t="shared" si="3"/>
        <v>47317</v>
      </c>
      <c r="J30" s="51">
        <f t="shared" si="1"/>
        <v>27.162433576177104</v>
      </c>
      <c r="K30" s="52">
        <f t="shared" si="1"/>
        <v>17.359110807336165</v>
      </c>
      <c r="L30" s="260">
        <v>0</v>
      </c>
      <c r="M30" s="53">
        <f t="shared" si="2"/>
        <v>24.094857876136839</v>
      </c>
    </row>
    <row r="31" spans="1:13" ht="14.1" customHeight="1">
      <c r="A31" s="47" t="s">
        <v>274</v>
      </c>
      <c r="B31" s="48">
        <v>262523</v>
      </c>
      <c r="C31" s="49">
        <v>59947</v>
      </c>
      <c r="D31" s="278">
        <v>0</v>
      </c>
      <c r="E31" s="259">
        <f t="shared" si="0"/>
        <v>322470</v>
      </c>
      <c r="F31" s="48">
        <v>29721</v>
      </c>
      <c r="G31" s="49">
        <v>5151</v>
      </c>
      <c r="H31" s="278">
        <v>0</v>
      </c>
      <c r="I31" s="259">
        <f t="shared" si="3"/>
        <v>34872</v>
      </c>
      <c r="J31" s="51">
        <f t="shared" si="1"/>
        <v>11.321293753309233</v>
      </c>
      <c r="K31" s="52">
        <f t="shared" si="1"/>
        <v>8.5925901212737923</v>
      </c>
      <c r="L31" s="260">
        <v>0</v>
      </c>
      <c r="M31" s="53">
        <f t="shared" si="2"/>
        <v>10.814029212019722</v>
      </c>
    </row>
    <row r="32" spans="1:13" ht="14.1" customHeight="1">
      <c r="A32" s="47" t="s">
        <v>275</v>
      </c>
      <c r="B32" s="48">
        <v>36435</v>
      </c>
      <c r="C32" s="49">
        <v>18932</v>
      </c>
      <c r="D32" s="278">
        <v>0</v>
      </c>
      <c r="E32" s="259">
        <f t="shared" si="0"/>
        <v>55367</v>
      </c>
      <c r="F32" s="48">
        <v>5702</v>
      </c>
      <c r="G32" s="49">
        <v>2662</v>
      </c>
      <c r="H32" s="278">
        <v>0</v>
      </c>
      <c r="I32" s="259">
        <f t="shared" si="3"/>
        <v>8364</v>
      </c>
      <c r="J32" s="51">
        <f t="shared" si="1"/>
        <v>15.649787292438589</v>
      </c>
      <c r="K32" s="52">
        <f t="shared" si="1"/>
        <v>14.060849355588424</v>
      </c>
      <c r="L32" s="260">
        <v>0</v>
      </c>
      <c r="M32" s="53">
        <f t="shared" si="2"/>
        <v>15.106471363808769</v>
      </c>
    </row>
    <row r="33" spans="1:13" ht="14.1" customHeight="1">
      <c r="A33" s="47" t="s">
        <v>276</v>
      </c>
      <c r="B33" s="48">
        <v>9989</v>
      </c>
      <c r="C33" s="49">
        <v>2955</v>
      </c>
      <c r="D33" s="278">
        <v>0</v>
      </c>
      <c r="E33" s="259">
        <f t="shared" si="0"/>
        <v>12944</v>
      </c>
      <c r="F33" s="48">
        <v>3081</v>
      </c>
      <c r="G33" s="49">
        <v>833</v>
      </c>
      <c r="H33" s="278">
        <v>0</v>
      </c>
      <c r="I33" s="259">
        <f t="shared" si="3"/>
        <v>3914</v>
      </c>
      <c r="J33" s="51">
        <f t="shared" si="1"/>
        <v>30.843928321153268</v>
      </c>
      <c r="K33" s="52">
        <f t="shared" si="1"/>
        <v>28.189509306260575</v>
      </c>
      <c r="L33" s="260">
        <v>0</v>
      </c>
      <c r="M33" s="53">
        <f t="shared" si="2"/>
        <v>30.237948084054388</v>
      </c>
    </row>
    <row r="34" spans="1:13" ht="14.1" customHeight="1">
      <c r="A34" s="47" t="s">
        <v>330</v>
      </c>
      <c r="B34" s="48">
        <v>10930</v>
      </c>
      <c r="C34" s="49">
        <v>2458</v>
      </c>
      <c r="D34" s="278">
        <v>0</v>
      </c>
      <c r="E34" s="259">
        <f t="shared" si="0"/>
        <v>13388</v>
      </c>
      <c r="F34" s="48">
        <v>2719</v>
      </c>
      <c r="G34" s="49">
        <v>528</v>
      </c>
      <c r="H34" s="278">
        <v>0</v>
      </c>
      <c r="I34" s="259">
        <f t="shared" si="3"/>
        <v>3247</v>
      </c>
      <c r="J34" s="51">
        <f t="shared" si="1"/>
        <v>24.876486733760292</v>
      </c>
      <c r="K34" s="52">
        <f t="shared" si="1"/>
        <v>21.480878763222133</v>
      </c>
      <c r="L34" s="260">
        <v>0</v>
      </c>
      <c r="M34" s="53">
        <f t="shared" si="2"/>
        <v>24.253062443979683</v>
      </c>
    </row>
    <row r="35" spans="1:13" ht="14.1" customHeight="1">
      <c r="A35" s="47" t="s">
        <v>277</v>
      </c>
      <c r="B35" s="48">
        <v>108692</v>
      </c>
      <c r="C35" s="49">
        <v>27447</v>
      </c>
      <c r="D35" s="278">
        <v>0</v>
      </c>
      <c r="E35" s="259">
        <f t="shared" si="0"/>
        <v>136139</v>
      </c>
      <c r="F35" s="48">
        <v>19015</v>
      </c>
      <c r="G35" s="49">
        <v>3360</v>
      </c>
      <c r="H35" s="278">
        <v>0</v>
      </c>
      <c r="I35" s="259">
        <f t="shared" si="3"/>
        <v>22375</v>
      </c>
      <c r="J35" s="51">
        <f t="shared" si="1"/>
        <v>17.494387811430464</v>
      </c>
      <c r="K35" s="52">
        <f t="shared" si="1"/>
        <v>12.241775057383322</v>
      </c>
      <c r="L35" s="260">
        <v>0</v>
      </c>
      <c r="M35" s="53">
        <f t="shared" si="2"/>
        <v>16.435407928661146</v>
      </c>
    </row>
    <row r="36" spans="1:13" ht="14.1" customHeight="1">
      <c r="A36" s="47" t="s">
        <v>278</v>
      </c>
      <c r="B36" s="48">
        <v>43237</v>
      </c>
      <c r="C36" s="49">
        <v>19605</v>
      </c>
      <c r="D36" s="278">
        <v>0</v>
      </c>
      <c r="E36" s="259">
        <f t="shared" si="0"/>
        <v>62842</v>
      </c>
      <c r="F36" s="48">
        <v>7330</v>
      </c>
      <c r="G36" s="49">
        <v>2928</v>
      </c>
      <c r="H36" s="278">
        <v>0</v>
      </c>
      <c r="I36" s="259">
        <f t="shared" si="3"/>
        <v>10258</v>
      </c>
      <c r="J36" s="51">
        <f t="shared" si="1"/>
        <v>16.953072599856604</v>
      </c>
      <c r="K36" s="52">
        <f t="shared" si="1"/>
        <v>14.934965570007652</v>
      </c>
      <c r="L36" s="260">
        <v>0</v>
      </c>
      <c r="M36" s="53">
        <f t="shared" si="2"/>
        <v>16.323477928773748</v>
      </c>
    </row>
    <row r="37" spans="1:13" ht="14.1" customHeight="1">
      <c r="A37" s="47" t="s">
        <v>279</v>
      </c>
      <c r="B37" s="48">
        <v>234647</v>
      </c>
      <c r="C37" s="49">
        <v>84159</v>
      </c>
      <c r="D37" s="278">
        <v>0</v>
      </c>
      <c r="E37" s="259">
        <f t="shared" si="0"/>
        <v>318806</v>
      </c>
      <c r="F37" s="48">
        <v>27962</v>
      </c>
      <c r="G37" s="49">
        <v>7589</v>
      </c>
      <c r="H37" s="278">
        <v>0</v>
      </c>
      <c r="I37" s="259">
        <f t="shared" si="3"/>
        <v>35551</v>
      </c>
      <c r="J37" s="51">
        <f t="shared" si="1"/>
        <v>11.916623694315291</v>
      </c>
      <c r="K37" s="52">
        <f t="shared" si="1"/>
        <v>9.0174550553119701</v>
      </c>
      <c r="L37" s="260">
        <v>0</v>
      </c>
      <c r="M37" s="53">
        <f t="shared" si="2"/>
        <v>11.151295772350583</v>
      </c>
    </row>
    <row r="38" spans="1:13" ht="14.1" customHeight="1" thickBot="1">
      <c r="A38" s="54" t="s">
        <v>280</v>
      </c>
      <c r="B38" s="55">
        <v>3065238</v>
      </c>
      <c r="C38" s="56">
        <v>1648229</v>
      </c>
      <c r="D38" s="279">
        <v>5936</v>
      </c>
      <c r="E38" s="261">
        <f t="shared" si="0"/>
        <v>4719403</v>
      </c>
      <c r="F38" s="55">
        <v>298057</v>
      </c>
      <c r="G38" s="56">
        <v>128562</v>
      </c>
      <c r="H38" s="279">
        <v>4849</v>
      </c>
      <c r="I38" s="261">
        <f t="shared" si="3"/>
        <v>431468</v>
      </c>
      <c r="J38" s="58">
        <f t="shared" si="1"/>
        <v>9.7237800131670031</v>
      </c>
      <c r="K38" s="59">
        <f t="shared" si="1"/>
        <v>7.8000083726229796</v>
      </c>
      <c r="L38" s="262">
        <f t="shared" si="1"/>
        <v>81.688005390835585</v>
      </c>
      <c r="M38" s="60">
        <f t="shared" si="2"/>
        <v>9.1424275485691719</v>
      </c>
    </row>
    <row r="39" spans="1:13">
      <c r="A39" s="137"/>
      <c r="B39" s="138"/>
      <c r="C39" s="138"/>
      <c r="D39" s="138"/>
      <c r="E39" s="139"/>
      <c r="F39" s="138"/>
      <c r="G39" s="138"/>
      <c r="H39" s="138"/>
      <c r="I39" s="139"/>
      <c r="J39" s="140"/>
      <c r="K39" s="141"/>
      <c r="L39" s="263"/>
      <c r="M39" s="141"/>
    </row>
    <row r="40" spans="1:13">
      <c r="A40" s="137"/>
      <c r="B40" s="138"/>
      <c r="C40" s="138"/>
      <c r="D40" s="138"/>
      <c r="E40" s="139"/>
      <c r="F40" s="138"/>
      <c r="G40" s="138"/>
      <c r="H40" s="138"/>
      <c r="I40" s="139"/>
      <c r="J40" s="140"/>
      <c r="K40" s="141"/>
      <c r="L40" s="263"/>
      <c r="M40" s="141"/>
    </row>
    <row r="41" spans="1:13" s="116" customFormat="1" ht="53.25" customHeight="1">
      <c r="A41" s="362" t="s">
        <v>1102</v>
      </c>
      <c r="B41" s="363"/>
      <c r="C41" s="364"/>
      <c r="D41" s="364"/>
      <c r="E41" s="364"/>
      <c r="F41" s="364"/>
      <c r="G41" s="364"/>
      <c r="H41" s="364"/>
      <c r="I41" s="364"/>
      <c r="J41" s="456" t="s">
        <v>1103</v>
      </c>
      <c r="K41" s="456"/>
      <c r="L41" s="456"/>
      <c r="M41" s="456"/>
    </row>
    <row r="42" spans="1:13" ht="35.25" customHeight="1" thickBot="1">
      <c r="A42" s="457" t="s">
        <v>1145</v>
      </c>
      <c r="B42" s="457"/>
      <c r="C42" s="457"/>
      <c r="D42" s="457"/>
      <c r="E42" s="457"/>
      <c r="F42" s="457"/>
      <c r="G42" s="457"/>
      <c r="H42" s="457"/>
      <c r="I42" s="457"/>
      <c r="J42" s="457"/>
      <c r="K42" s="457"/>
      <c r="L42" s="457"/>
      <c r="M42" s="457"/>
    </row>
    <row r="43" spans="1:13" ht="37.5" customHeight="1" thickBot="1">
      <c r="A43" s="506" t="s">
        <v>240</v>
      </c>
      <c r="B43" s="475" t="s">
        <v>241</v>
      </c>
      <c r="C43" s="473"/>
      <c r="D43" s="473"/>
      <c r="E43" s="474"/>
      <c r="F43" s="475" t="s">
        <v>242</v>
      </c>
      <c r="G43" s="473"/>
      <c r="H43" s="473"/>
      <c r="I43" s="474"/>
      <c r="J43" s="473" t="s">
        <v>243</v>
      </c>
      <c r="K43" s="473"/>
      <c r="L43" s="473"/>
      <c r="M43" s="474"/>
    </row>
    <row r="44" spans="1:13" ht="50.25" customHeight="1" thickBot="1">
      <c r="A44" s="507"/>
      <c r="B44" s="342" t="s">
        <v>244</v>
      </c>
      <c r="C44" s="339" t="s">
        <v>245</v>
      </c>
      <c r="D44" s="366" t="s">
        <v>246</v>
      </c>
      <c r="E44" s="341" t="s">
        <v>247</v>
      </c>
      <c r="F44" s="342" t="s">
        <v>244</v>
      </c>
      <c r="G44" s="339" t="s">
        <v>245</v>
      </c>
      <c r="H44" s="339" t="s">
        <v>246</v>
      </c>
      <c r="I44" s="341" t="s">
        <v>247</v>
      </c>
      <c r="J44" s="342" t="s">
        <v>244</v>
      </c>
      <c r="K44" s="339" t="s">
        <v>245</v>
      </c>
      <c r="L44" s="339" t="s">
        <v>246</v>
      </c>
      <c r="M44" s="341" t="s">
        <v>247</v>
      </c>
    </row>
    <row r="45" spans="1:13" ht="14.1" customHeight="1">
      <c r="A45" s="40" t="s">
        <v>281</v>
      </c>
      <c r="B45" s="41">
        <v>684062</v>
      </c>
      <c r="C45" s="42">
        <v>363227</v>
      </c>
      <c r="D45" s="42">
        <v>0</v>
      </c>
      <c r="E45" s="43">
        <f t="shared" ref="E45:E78" si="4">B45+C45+D45</f>
        <v>1047289</v>
      </c>
      <c r="F45" s="41">
        <v>104269</v>
      </c>
      <c r="G45" s="42">
        <v>32664</v>
      </c>
      <c r="H45" s="42">
        <v>0</v>
      </c>
      <c r="I45" s="259">
        <f t="shared" ref="I45:I78" si="5">F45+G45+H45</f>
        <v>136933</v>
      </c>
      <c r="J45" s="44">
        <f t="shared" ref="J45:K60" si="6">F45/B45*100</f>
        <v>15.242624206577766</v>
      </c>
      <c r="K45" s="45">
        <f t="shared" si="6"/>
        <v>8.9927235585460323</v>
      </c>
      <c r="L45" s="260">
        <v>0</v>
      </c>
      <c r="M45" s="46">
        <f t="shared" ref="M45:M78" si="7">I45/E45*100</f>
        <v>13.074996490939942</v>
      </c>
    </row>
    <row r="46" spans="1:13" ht="14.1" customHeight="1">
      <c r="A46" s="47" t="s">
        <v>282</v>
      </c>
      <c r="B46" s="48">
        <v>14863</v>
      </c>
      <c r="C46" s="49">
        <v>4922</v>
      </c>
      <c r="D46" s="49">
        <v>0</v>
      </c>
      <c r="E46" s="50">
        <f t="shared" si="4"/>
        <v>19785</v>
      </c>
      <c r="F46" s="48">
        <v>4343</v>
      </c>
      <c r="G46" s="49">
        <v>1213</v>
      </c>
      <c r="H46" s="49">
        <v>0</v>
      </c>
      <c r="I46" s="259">
        <f t="shared" si="5"/>
        <v>5556</v>
      </c>
      <c r="J46" s="51">
        <f t="shared" si="6"/>
        <v>29.220211262867522</v>
      </c>
      <c r="K46" s="52">
        <f t="shared" si="6"/>
        <v>24.64445347419748</v>
      </c>
      <c r="L46" s="260">
        <v>0</v>
      </c>
      <c r="M46" s="53">
        <f t="shared" si="7"/>
        <v>28.081880212282034</v>
      </c>
    </row>
    <row r="47" spans="1:13" ht="14.1" customHeight="1">
      <c r="A47" s="47" t="s">
        <v>283</v>
      </c>
      <c r="B47" s="48">
        <v>38206</v>
      </c>
      <c r="C47" s="49">
        <v>15401</v>
      </c>
      <c r="D47" s="49">
        <v>0</v>
      </c>
      <c r="E47" s="50">
        <f t="shared" si="4"/>
        <v>53607</v>
      </c>
      <c r="F47" s="48">
        <v>7025</v>
      </c>
      <c r="G47" s="49">
        <v>1854</v>
      </c>
      <c r="H47" s="49">
        <v>0</v>
      </c>
      <c r="I47" s="259">
        <f t="shared" si="5"/>
        <v>8879</v>
      </c>
      <c r="J47" s="51">
        <f t="shared" si="6"/>
        <v>18.387164319740354</v>
      </c>
      <c r="K47" s="52">
        <f t="shared" si="6"/>
        <v>12.03817933900396</v>
      </c>
      <c r="L47" s="260">
        <v>0</v>
      </c>
      <c r="M47" s="53">
        <f t="shared" si="7"/>
        <v>16.563135411420149</v>
      </c>
    </row>
    <row r="48" spans="1:13" ht="14.1" customHeight="1">
      <c r="A48" s="47" t="s">
        <v>284</v>
      </c>
      <c r="B48" s="48">
        <v>191956</v>
      </c>
      <c r="C48" s="49">
        <v>59258</v>
      </c>
      <c r="D48" s="49">
        <v>0</v>
      </c>
      <c r="E48" s="50">
        <f t="shared" si="4"/>
        <v>251214</v>
      </c>
      <c r="F48" s="48">
        <v>39957</v>
      </c>
      <c r="G48" s="49">
        <v>5219</v>
      </c>
      <c r="H48" s="49">
        <v>0</v>
      </c>
      <c r="I48" s="259">
        <f t="shared" si="5"/>
        <v>45176</v>
      </c>
      <c r="J48" s="51">
        <f t="shared" si="6"/>
        <v>20.815707766363126</v>
      </c>
      <c r="K48" s="52">
        <f t="shared" si="6"/>
        <v>8.8072496540551484</v>
      </c>
      <c r="L48" s="260">
        <v>0</v>
      </c>
      <c r="M48" s="53">
        <f t="shared" si="7"/>
        <v>17.983074191724985</v>
      </c>
    </row>
    <row r="49" spans="1:13" ht="14.1" customHeight="1">
      <c r="A49" s="47" t="s">
        <v>285</v>
      </c>
      <c r="B49" s="48">
        <v>50115</v>
      </c>
      <c r="C49" s="49">
        <v>25303</v>
      </c>
      <c r="D49" s="49">
        <v>0</v>
      </c>
      <c r="E49" s="50">
        <f t="shared" si="4"/>
        <v>75418</v>
      </c>
      <c r="F49" s="48">
        <v>10700</v>
      </c>
      <c r="G49" s="49">
        <v>2592</v>
      </c>
      <c r="H49" s="49">
        <v>0</v>
      </c>
      <c r="I49" s="259">
        <f t="shared" si="5"/>
        <v>13292</v>
      </c>
      <c r="J49" s="51">
        <f t="shared" si="6"/>
        <v>21.350892946223684</v>
      </c>
      <c r="K49" s="52">
        <f t="shared" si="6"/>
        <v>10.243844603406711</v>
      </c>
      <c r="L49" s="260">
        <v>0</v>
      </c>
      <c r="M49" s="53">
        <f t="shared" si="7"/>
        <v>17.624439788909811</v>
      </c>
    </row>
    <row r="50" spans="1:13" ht="14.1" customHeight="1">
      <c r="A50" s="47" t="s">
        <v>286</v>
      </c>
      <c r="B50" s="48">
        <v>20513</v>
      </c>
      <c r="C50" s="49">
        <v>5779</v>
      </c>
      <c r="D50" s="49">
        <v>0</v>
      </c>
      <c r="E50" s="50">
        <f t="shared" si="4"/>
        <v>26292</v>
      </c>
      <c r="F50" s="48">
        <v>6454</v>
      </c>
      <c r="G50" s="49">
        <v>1229</v>
      </c>
      <c r="H50" s="49">
        <v>0</v>
      </c>
      <c r="I50" s="259">
        <f t="shared" si="5"/>
        <v>7683</v>
      </c>
      <c r="J50" s="51">
        <f t="shared" si="6"/>
        <v>31.462974698971387</v>
      </c>
      <c r="K50" s="52">
        <f t="shared" si="6"/>
        <v>21.266655130645439</v>
      </c>
      <c r="L50" s="260">
        <v>0</v>
      </c>
      <c r="M50" s="53">
        <f t="shared" si="7"/>
        <v>29.221816522136013</v>
      </c>
    </row>
    <row r="51" spans="1:13" ht="14.1" customHeight="1">
      <c r="A51" s="47" t="s">
        <v>287</v>
      </c>
      <c r="B51" s="48">
        <v>459016</v>
      </c>
      <c r="C51" s="49">
        <v>172894</v>
      </c>
      <c r="D51" s="49">
        <v>0</v>
      </c>
      <c r="E51" s="50">
        <f t="shared" si="4"/>
        <v>631910</v>
      </c>
      <c r="F51" s="48">
        <v>98669</v>
      </c>
      <c r="G51" s="49">
        <v>19558</v>
      </c>
      <c r="H51" s="49">
        <v>0</v>
      </c>
      <c r="I51" s="259">
        <f t="shared" si="5"/>
        <v>118227</v>
      </c>
      <c r="J51" s="51">
        <f t="shared" si="6"/>
        <v>21.495764853512732</v>
      </c>
      <c r="K51" s="52">
        <f t="shared" si="6"/>
        <v>11.312133445926406</v>
      </c>
      <c r="L51" s="260">
        <v>0</v>
      </c>
      <c r="M51" s="53">
        <f t="shared" si="7"/>
        <v>18.709468120460194</v>
      </c>
    </row>
    <row r="52" spans="1:13" ht="14.1" customHeight="1">
      <c r="A52" s="47" t="s">
        <v>288</v>
      </c>
      <c r="B52" s="48">
        <v>270775</v>
      </c>
      <c r="C52" s="49">
        <v>80941</v>
      </c>
      <c r="D52" s="49">
        <v>0</v>
      </c>
      <c r="E52" s="50">
        <f t="shared" si="4"/>
        <v>351716</v>
      </c>
      <c r="F52" s="48">
        <v>34506</v>
      </c>
      <c r="G52" s="49">
        <v>7845</v>
      </c>
      <c r="H52" s="49">
        <v>0</v>
      </c>
      <c r="I52" s="259">
        <f t="shared" si="5"/>
        <v>42351</v>
      </c>
      <c r="J52" s="51">
        <f t="shared" si="6"/>
        <v>12.743421660049856</v>
      </c>
      <c r="K52" s="52">
        <f t="shared" si="6"/>
        <v>9.6922449685573433</v>
      </c>
      <c r="L52" s="260">
        <v>0</v>
      </c>
      <c r="M52" s="53">
        <f t="shared" si="7"/>
        <v>12.041249189687134</v>
      </c>
    </row>
    <row r="53" spans="1:13" ht="14.1" customHeight="1">
      <c r="A53" s="47" t="s">
        <v>289</v>
      </c>
      <c r="B53" s="48">
        <v>71215</v>
      </c>
      <c r="C53" s="49">
        <v>25574</v>
      </c>
      <c r="D53" s="49">
        <v>0</v>
      </c>
      <c r="E53" s="50">
        <f t="shared" si="4"/>
        <v>96789</v>
      </c>
      <c r="F53" s="48">
        <v>19153</v>
      </c>
      <c r="G53" s="49">
        <v>6119</v>
      </c>
      <c r="H53" s="49">
        <v>0</v>
      </c>
      <c r="I53" s="259">
        <f t="shared" si="5"/>
        <v>25272</v>
      </c>
      <c r="J53" s="51">
        <f t="shared" si="6"/>
        <v>26.894614898546653</v>
      </c>
      <c r="K53" s="52">
        <f t="shared" si="6"/>
        <v>23.926644248064441</v>
      </c>
      <c r="L53" s="260">
        <v>0</v>
      </c>
      <c r="M53" s="53">
        <f t="shared" si="7"/>
        <v>26.110405108018476</v>
      </c>
    </row>
    <row r="54" spans="1:13" ht="14.1" customHeight="1">
      <c r="A54" s="47" t="s">
        <v>290</v>
      </c>
      <c r="B54" s="48">
        <v>63953</v>
      </c>
      <c r="C54" s="49">
        <v>19391</v>
      </c>
      <c r="D54" s="49">
        <v>0</v>
      </c>
      <c r="E54" s="50">
        <f t="shared" si="4"/>
        <v>83344</v>
      </c>
      <c r="F54" s="48">
        <v>12331</v>
      </c>
      <c r="G54" s="49">
        <v>3379</v>
      </c>
      <c r="H54" s="49">
        <v>0</v>
      </c>
      <c r="I54" s="259">
        <f t="shared" si="5"/>
        <v>15710</v>
      </c>
      <c r="J54" s="51">
        <f t="shared" si="6"/>
        <v>19.281347239378917</v>
      </c>
      <c r="K54" s="52">
        <f t="shared" si="6"/>
        <v>17.425609818988193</v>
      </c>
      <c r="L54" s="260">
        <v>0</v>
      </c>
      <c r="M54" s="53">
        <f t="shared" si="7"/>
        <v>18.849587252831636</v>
      </c>
    </row>
    <row r="55" spans="1:13" ht="14.1" customHeight="1">
      <c r="A55" s="47" t="s">
        <v>291</v>
      </c>
      <c r="B55" s="48">
        <v>197824</v>
      </c>
      <c r="C55" s="49">
        <v>92092</v>
      </c>
      <c r="D55" s="49">
        <v>0</v>
      </c>
      <c r="E55" s="50">
        <f t="shared" si="4"/>
        <v>289916</v>
      </c>
      <c r="F55" s="48">
        <v>47230</v>
      </c>
      <c r="G55" s="49">
        <v>12452</v>
      </c>
      <c r="H55" s="49">
        <v>0</v>
      </c>
      <c r="I55" s="259">
        <f t="shared" si="5"/>
        <v>59682</v>
      </c>
      <c r="J55" s="51">
        <f t="shared" si="6"/>
        <v>23.874757360077645</v>
      </c>
      <c r="K55" s="52">
        <f t="shared" si="6"/>
        <v>13.521261347348304</v>
      </c>
      <c r="L55" s="260">
        <v>0</v>
      </c>
      <c r="M55" s="53">
        <f t="shared" si="7"/>
        <v>20.585962830613006</v>
      </c>
    </row>
    <row r="56" spans="1:13" ht="14.1" customHeight="1">
      <c r="A56" s="47" t="s">
        <v>292</v>
      </c>
      <c r="B56" s="48">
        <v>98619</v>
      </c>
      <c r="C56" s="49">
        <v>20020</v>
      </c>
      <c r="D56" s="49">
        <v>0</v>
      </c>
      <c r="E56" s="50">
        <f t="shared" si="4"/>
        <v>118639</v>
      </c>
      <c r="F56" s="48">
        <v>15917</v>
      </c>
      <c r="G56" s="49">
        <v>2007</v>
      </c>
      <c r="H56" s="49">
        <v>0</v>
      </c>
      <c r="I56" s="259">
        <f t="shared" si="5"/>
        <v>17924</v>
      </c>
      <c r="J56" s="51">
        <f t="shared" si="6"/>
        <v>16.139891907238972</v>
      </c>
      <c r="K56" s="52">
        <f t="shared" si="6"/>
        <v>10.024975024975024</v>
      </c>
      <c r="L56" s="260">
        <v>0</v>
      </c>
      <c r="M56" s="53">
        <f t="shared" si="7"/>
        <v>15.108016756715751</v>
      </c>
    </row>
    <row r="57" spans="1:13" ht="14.1" customHeight="1">
      <c r="A57" s="47" t="s">
        <v>293</v>
      </c>
      <c r="B57" s="48">
        <v>73947</v>
      </c>
      <c r="C57" s="49">
        <v>17566</v>
      </c>
      <c r="D57" s="49">
        <v>0</v>
      </c>
      <c r="E57" s="50">
        <f t="shared" si="4"/>
        <v>91513</v>
      </c>
      <c r="F57" s="48">
        <v>8857</v>
      </c>
      <c r="G57" s="49">
        <v>1332</v>
      </c>
      <c r="H57" s="49">
        <v>0</v>
      </c>
      <c r="I57" s="259">
        <f t="shared" si="5"/>
        <v>10189</v>
      </c>
      <c r="J57" s="51">
        <f t="shared" si="6"/>
        <v>11.977497396784182</v>
      </c>
      <c r="K57" s="52">
        <f t="shared" si="6"/>
        <v>7.5828304679494476</v>
      </c>
      <c r="L57" s="260">
        <v>0</v>
      </c>
      <c r="M57" s="53">
        <f t="shared" si="7"/>
        <v>11.133937254816257</v>
      </c>
    </row>
    <row r="58" spans="1:13" ht="14.1" customHeight="1">
      <c r="A58" s="47" t="s">
        <v>294</v>
      </c>
      <c r="B58" s="48">
        <v>215031</v>
      </c>
      <c r="C58" s="49">
        <v>96421</v>
      </c>
      <c r="D58" s="49">
        <v>0</v>
      </c>
      <c r="E58" s="50">
        <f t="shared" si="4"/>
        <v>311452</v>
      </c>
      <c r="F58" s="48">
        <v>18441</v>
      </c>
      <c r="G58" s="49">
        <v>6730</v>
      </c>
      <c r="H58" s="49">
        <v>0</v>
      </c>
      <c r="I58" s="259">
        <f t="shared" si="5"/>
        <v>25171</v>
      </c>
      <c r="J58" s="51">
        <f t="shared" si="6"/>
        <v>8.5759727667173582</v>
      </c>
      <c r="K58" s="52">
        <f t="shared" si="6"/>
        <v>6.9798073033882666</v>
      </c>
      <c r="L58" s="260">
        <v>0</v>
      </c>
      <c r="M58" s="53">
        <f t="shared" si="7"/>
        <v>8.0818232022912042</v>
      </c>
    </row>
    <row r="59" spans="1:13" ht="14.1" customHeight="1">
      <c r="A59" s="47" t="s">
        <v>295</v>
      </c>
      <c r="B59" s="48">
        <v>17554</v>
      </c>
      <c r="C59" s="49">
        <v>4667</v>
      </c>
      <c r="D59" s="49">
        <v>0</v>
      </c>
      <c r="E59" s="50">
        <f t="shared" si="4"/>
        <v>22221</v>
      </c>
      <c r="F59" s="48">
        <v>4084</v>
      </c>
      <c r="G59" s="49">
        <v>663</v>
      </c>
      <c r="H59" s="49">
        <v>0</v>
      </c>
      <c r="I59" s="259">
        <f t="shared" si="5"/>
        <v>4747</v>
      </c>
      <c r="J59" s="51">
        <f t="shared" si="6"/>
        <v>23.265352626182068</v>
      </c>
      <c r="K59" s="52">
        <f t="shared" si="6"/>
        <v>14.206128133704734</v>
      </c>
      <c r="L59" s="260">
        <v>0</v>
      </c>
      <c r="M59" s="53">
        <f t="shared" si="7"/>
        <v>21.362674947122091</v>
      </c>
    </row>
    <row r="60" spans="1:13" ht="14.1" customHeight="1">
      <c r="A60" s="47" t="s">
        <v>296</v>
      </c>
      <c r="B60" s="48">
        <v>36052</v>
      </c>
      <c r="C60" s="49">
        <v>13072</v>
      </c>
      <c r="D60" s="49">
        <v>0</v>
      </c>
      <c r="E60" s="50">
        <f t="shared" si="4"/>
        <v>49124</v>
      </c>
      <c r="F60" s="48">
        <v>4308</v>
      </c>
      <c r="G60" s="49">
        <v>1264</v>
      </c>
      <c r="H60" s="49">
        <v>0</v>
      </c>
      <c r="I60" s="259">
        <f t="shared" si="5"/>
        <v>5572</v>
      </c>
      <c r="J60" s="51">
        <f t="shared" si="6"/>
        <v>11.949406412959059</v>
      </c>
      <c r="K60" s="52">
        <f t="shared" si="6"/>
        <v>9.6695226438188495</v>
      </c>
      <c r="L60" s="260">
        <v>0</v>
      </c>
      <c r="M60" s="53">
        <f t="shared" si="7"/>
        <v>11.342724533832751</v>
      </c>
    </row>
    <row r="61" spans="1:13" ht="14.1" customHeight="1">
      <c r="A61" s="47" t="s">
        <v>297</v>
      </c>
      <c r="B61" s="48">
        <v>30756</v>
      </c>
      <c r="C61" s="49">
        <v>10085</v>
      </c>
      <c r="D61" s="49">
        <v>0</v>
      </c>
      <c r="E61" s="50">
        <f t="shared" si="4"/>
        <v>40841</v>
      </c>
      <c r="F61" s="48">
        <v>4590</v>
      </c>
      <c r="G61" s="49">
        <v>1385</v>
      </c>
      <c r="H61" s="49">
        <v>0</v>
      </c>
      <c r="I61" s="259">
        <f t="shared" si="5"/>
        <v>5975</v>
      </c>
      <c r="J61" s="51">
        <f t="shared" ref="J61:K78" si="8">F61/B61*100</f>
        <v>14.923917284432306</v>
      </c>
      <c r="K61" s="52">
        <f t="shared" si="8"/>
        <v>13.733267228557263</v>
      </c>
      <c r="L61" s="260">
        <v>0</v>
      </c>
      <c r="M61" s="53">
        <f t="shared" si="7"/>
        <v>14.629906221688991</v>
      </c>
    </row>
    <row r="62" spans="1:13" ht="14.1" customHeight="1">
      <c r="A62" s="47" t="s">
        <v>298</v>
      </c>
      <c r="B62" s="48">
        <v>58573</v>
      </c>
      <c r="C62" s="49">
        <v>33060</v>
      </c>
      <c r="D62" s="49">
        <v>0</v>
      </c>
      <c r="E62" s="50">
        <f t="shared" si="4"/>
        <v>91633</v>
      </c>
      <c r="F62" s="48">
        <v>8353</v>
      </c>
      <c r="G62" s="49">
        <v>2961</v>
      </c>
      <c r="H62" s="49">
        <v>0</v>
      </c>
      <c r="I62" s="259">
        <f t="shared" si="5"/>
        <v>11314</v>
      </c>
      <c r="J62" s="51">
        <f t="shared" si="8"/>
        <v>14.260836904375736</v>
      </c>
      <c r="K62" s="52">
        <f t="shared" si="8"/>
        <v>8.9564428312159716</v>
      </c>
      <c r="L62" s="260">
        <v>0</v>
      </c>
      <c r="M62" s="53">
        <f t="shared" si="7"/>
        <v>12.347080200364498</v>
      </c>
    </row>
    <row r="63" spans="1:13" ht="14.1" customHeight="1">
      <c r="A63" s="47" t="s">
        <v>299</v>
      </c>
      <c r="B63" s="48">
        <v>42532</v>
      </c>
      <c r="C63" s="49">
        <v>14592</v>
      </c>
      <c r="D63" s="49">
        <v>0</v>
      </c>
      <c r="E63" s="50">
        <f t="shared" si="4"/>
        <v>57124</v>
      </c>
      <c r="F63" s="48">
        <v>11385</v>
      </c>
      <c r="G63" s="49">
        <v>2896</v>
      </c>
      <c r="H63" s="49">
        <v>0</v>
      </c>
      <c r="I63" s="259">
        <f t="shared" si="5"/>
        <v>14281</v>
      </c>
      <c r="J63" s="51">
        <f t="shared" si="8"/>
        <v>26.768080504091035</v>
      </c>
      <c r="K63" s="52">
        <f t="shared" si="8"/>
        <v>19.846491228070175</v>
      </c>
      <c r="L63" s="260">
        <v>0</v>
      </c>
      <c r="M63" s="53">
        <f t="shared" si="7"/>
        <v>25</v>
      </c>
    </row>
    <row r="64" spans="1:13" ht="14.1" customHeight="1">
      <c r="A64" s="47" t="s">
        <v>300</v>
      </c>
      <c r="B64" s="48">
        <v>153292</v>
      </c>
      <c r="C64" s="49">
        <v>63299</v>
      </c>
      <c r="D64" s="49">
        <v>0</v>
      </c>
      <c r="E64" s="50">
        <f t="shared" si="4"/>
        <v>216591</v>
      </c>
      <c r="F64" s="48">
        <v>29596</v>
      </c>
      <c r="G64" s="49">
        <v>7735</v>
      </c>
      <c r="H64" s="49">
        <v>0</v>
      </c>
      <c r="I64" s="259">
        <f t="shared" si="5"/>
        <v>37331</v>
      </c>
      <c r="J64" s="51">
        <f t="shared" si="8"/>
        <v>19.306943610886414</v>
      </c>
      <c r="K64" s="52">
        <f t="shared" si="8"/>
        <v>12.219782303037963</v>
      </c>
      <c r="L64" s="260">
        <v>0</v>
      </c>
      <c r="M64" s="53">
        <f t="shared" si="7"/>
        <v>17.235711548494628</v>
      </c>
    </row>
    <row r="65" spans="1:13" ht="14.1" customHeight="1">
      <c r="A65" s="47" t="s">
        <v>301</v>
      </c>
      <c r="B65" s="48">
        <v>129090</v>
      </c>
      <c r="C65" s="49">
        <v>62944</v>
      </c>
      <c r="D65" s="49">
        <v>0</v>
      </c>
      <c r="E65" s="50">
        <f t="shared" si="4"/>
        <v>192034</v>
      </c>
      <c r="F65" s="48">
        <v>19591</v>
      </c>
      <c r="G65" s="49">
        <v>6640</v>
      </c>
      <c r="H65" s="49">
        <v>0</v>
      </c>
      <c r="I65" s="259">
        <f t="shared" si="5"/>
        <v>26231</v>
      </c>
      <c r="J65" s="51">
        <f t="shared" si="8"/>
        <v>15.176233635448137</v>
      </c>
      <c r="K65" s="52">
        <f t="shared" si="8"/>
        <v>10.549059481443823</v>
      </c>
      <c r="L65" s="260">
        <v>0</v>
      </c>
      <c r="M65" s="53">
        <f t="shared" si="7"/>
        <v>13.659560286199318</v>
      </c>
    </row>
    <row r="66" spans="1:13" ht="14.1" customHeight="1">
      <c r="A66" s="47" t="s">
        <v>302</v>
      </c>
      <c r="B66" s="48">
        <v>17475</v>
      </c>
      <c r="C66" s="49">
        <v>3556</v>
      </c>
      <c r="D66" s="49">
        <v>0</v>
      </c>
      <c r="E66" s="50">
        <f t="shared" si="4"/>
        <v>21031</v>
      </c>
      <c r="F66" s="48">
        <v>3755</v>
      </c>
      <c r="G66" s="49">
        <v>490</v>
      </c>
      <c r="H66" s="49">
        <v>0</v>
      </c>
      <c r="I66" s="259">
        <f t="shared" si="5"/>
        <v>4245</v>
      </c>
      <c r="J66" s="51">
        <f t="shared" si="8"/>
        <v>21.487839771101573</v>
      </c>
      <c r="K66" s="52">
        <f t="shared" si="8"/>
        <v>13.779527559055119</v>
      </c>
      <c r="L66" s="260">
        <v>0</v>
      </c>
      <c r="M66" s="53">
        <f t="shared" si="7"/>
        <v>20.184489563026009</v>
      </c>
    </row>
    <row r="67" spans="1:13" ht="14.1" customHeight="1">
      <c r="A67" s="47" t="s">
        <v>303</v>
      </c>
      <c r="B67" s="48">
        <v>19507</v>
      </c>
      <c r="C67" s="49">
        <v>9614</v>
      </c>
      <c r="D67" s="49">
        <v>0</v>
      </c>
      <c r="E67" s="50">
        <f t="shared" si="4"/>
        <v>29121</v>
      </c>
      <c r="F67" s="48">
        <v>3098</v>
      </c>
      <c r="G67" s="49">
        <v>1100</v>
      </c>
      <c r="H67" s="49">
        <v>0</v>
      </c>
      <c r="I67" s="259">
        <f t="shared" si="5"/>
        <v>4198</v>
      </c>
      <c r="J67" s="51">
        <f t="shared" si="8"/>
        <v>15.881478443635618</v>
      </c>
      <c r="K67" s="52">
        <f t="shared" si="8"/>
        <v>11.441647597254006</v>
      </c>
      <c r="L67" s="260">
        <v>0</v>
      </c>
      <c r="M67" s="53">
        <f t="shared" si="7"/>
        <v>14.415713746093884</v>
      </c>
    </row>
    <row r="68" spans="1:13" ht="14.1" customHeight="1">
      <c r="A68" s="47" t="s">
        <v>304</v>
      </c>
      <c r="B68" s="48">
        <v>60172</v>
      </c>
      <c r="C68" s="49">
        <v>17153</v>
      </c>
      <c r="D68" s="49">
        <v>0</v>
      </c>
      <c r="E68" s="50">
        <f t="shared" si="4"/>
        <v>77325</v>
      </c>
      <c r="F68" s="48">
        <v>12234</v>
      </c>
      <c r="G68" s="49">
        <v>2264</v>
      </c>
      <c r="H68" s="49">
        <v>0</v>
      </c>
      <c r="I68" s="259">
        <f t="shared" si="5"/>
        <v>14498</v>
      </c>
      <c r="J68" s="51">
        <f t="shared" si="8"/>
        <v>20.331715748188525</v>
      </c>
      <c r="K68" s="52">
        <f t="shared" si="8"/>
        <v>13.198857342738879</v>
      </c>
      <c r="L68" s="260">
        <v>0</v>
      </c>
      <c r="M68" s="53">
        <f t="shared" si="7"/>
        <v>18.749434206272227</v>
      </c>
    </row>
    <row r="69" spans="1:13" ht="14.1" customHeight="1">
      <c r="A69" s="47" t="s">
        <v>305</v>
      </c>
      <c r="B69" s="48">
        <v>228448</v>
      </c>
      <c r="C69" s="49">
        <v>102631</v>
      </c>
      <c r="D69" s="49">
        <v>0</v>
      </c>
      <c r="E69" s="50">
        <f t="shared" si="4"/>
        <v>331079</v>
      </c>
      <c r="F69" s="48">
        <v>47187</v>
      </c>
      <c r="G69" s="49">
        <v>17043</v>
      </c>
      <c r="H69" s="49">
        <v>0</v>
      </c>
      <c r="I69" s="259">
        <f t="shared" si="5"/>
        <v>64230</v>
      </c>
      <c r="J69" s="51">
        <f t="shared" si="8"/>
        <v>20.655466451884017</v>
      </c>
      <c r="K69" s="52">
        <f t="shared" si="8"/>
        <v>16.606093675400221</v>
      </c>
      <c r="L69" s="260">
        <v>0</v>
      </c>
      <c r="M69" s="53">
        <f t="shared" si="7"/>
        <v>19.400203576789828</v>
      </c>
    </row>
    <row r="70" spans="1:13" ht="14.1" customHeight="1">
      <c r="A70" s="47" t="s">
        <v>306</v>
      </c>
      <c r="B70" s="48">
        <v>45208</v>
      </c>
      <c r="C70" s="49">
        <v>20378</v>
      </c>
      <c r="D70" s="49">
        <v>0</v>
      </c>
      <c r="E70" s="50">
        <f t="shared" si="4"/>
        <v>65586</v>
      </c>
      <c r="F70" s="48">
        <v>9620</v>
      </c>
      <c r="G70" s="49">
        <v>3419</v>
      </c>
      <c r="H70" s="49">
        <v>0</v>
      </c>
      <c r="I70" s="259">
        <f t="shared" si="5"/>
        <v>13039</v>
      </c>
      <c r="J70" s="51">
        <f t="shared" si="8"/>
        <v>21.279419571757209</v>
      </c>
      <c r="K70" s="52">
        <f t="shared" si="8"/>
        <v>16.777897732849151</v>
      </c>
      <c r="L70" s="260">
        <v>0</v>
      </c>
      <c r="M70" s="53">
        <f t="shared" si="7"/>
        <v>19.880767236910316</v>
      </c>
    </row>
    <row r="71" spans="1:13" ht="14.1" customHeight="1">
      <c r="A71" s="47" t="s">
        <v>307</v>
      </c>
      <c r="B71" s="48">
        <v>86034</v>
      </c>
      <c r="C71" s="49">
        <v>37970</v>
      </c>
      <c r="D71" s="49">
        <v>0</v>
      </c>
      <c r="E71" s="50">
        <f t="shared" si="4"/>
        <v>124004</v>
      </c>
      <c r="F71" s="48">
        <v>13218</v>
      </c>
      <c r="G71" s="49">
        <v>4806</v>
      </c>
      <c r="H71" s="49">
        <v>0</v>
      </c>
      <c r="I71" s="259">
        <f t="shared" si="5"/>
        <v>18024</v>
      </c>
      <c r="J71" s="51">
        <f t="shared" si="8"/>
        <v>15.363693423530233</v>
      </c>
      <c r="K71" s="52">
        <f t="shared" si="8"/>
        <v>12.657361074532524</v>
      </c>
      <c r="L71" s="260">
        <v>0</v>
      </c>
      <c r="M71" s="53">
        <f t="shared" si="7"/>
        <v>14.535014999516143</v>
      </c>
    </row>
    <row r="72" spans="1:13" ht="14.1" customHeight="1">
      <c r="A72" s="47" t="s">
        <v>308</v>
      </c>
      <c r="B72" s="48">
        <v>5459</v>
      </c>
      <c r="C72" s="49">
        <v>2150</v>
      </c>
      <c r="D72" s="49">
        <v>0</v>
      </c>
      <c r="E72" s="50">
        <f t="shared" si="4"/>
        <v>7609</v>
      </c>
      <c r="F72" s="48">
        <v>1584</v>
      </c>
      <c r="G72" s="49">
        <v>663</v>
      </c>
      <c r="H72" s="49">
        <v>0</v>
      </c>
      <c r="I72" s="259">
        <f t="shared" si="5"/>
        <v>2247</v>
      </c>
      <c r="J72" s="51">
        <f t="shared" si="8"/>
        <v>29.016303352262319</v>
      </c>
      <c r="K72" s="52">
        <f t="shared" si="8"/>
        <v>30.837209302325579</v>
      </c>
      <c r="L72" s="260">
        <v>0</v>
      </c>
      <c r="M72" s="53">
        <f t="shared" si="7"/>
        <v>29.530818767249311</v>
      </c>
    </row>
    <row r="73" spans="1:13" ht="14.1" customHeight="1">
      <c r="A73" s="47" t="s">
        <v>309</v>
      </c>
      <c r="B73" s="48">
        <v>110139</v>
      </c>
      <c r="C73" s="49">
        <v>27694</v>
      </c>
      <c r="D73" s="49">
        <v>0</v>
      </c>
      <c r="E73" s="50">
        <f t="shared" si="4"/>
        <v>137833</v>
      </c>
      <c r="F73" s="48">
        <v>27037</v>
      </c>
      <c r="G73" s="49">
        <v>3201</v>
      </c>
      <c r="H73" s="49">
        <v>0</v>
      </c>
      <c r="I73" s="259">
        <f t="shared" si="5"/>
        <v>30238</v>
      </c>
      <c r="J73" s="51">
        <f t="shared" si="8"/>
        <v>24.548071073824897</v>
      </c>
      <c r="K73" s="52">
        <f t="shared" si="8"/>
        <v>11.558460316314005</v>
      </c>
      <c r="L73" s="260">
        <v>0</v>
      </c>
      <c r="M73" s="53">
        <f t="shared" si="7"/>
        <v>21.938142534806616</v>
      </c>
    </row>
    <row r="74" spans="1:13" ht="14.1" customHeight="1">
      <c r="A74" s="47" t="s">
        <v>310</v>
      </c>
      <c r="B74" s="48">
        <v>45764</v>
      </c>
      <c r="C74" s="49">
        <v>22083</v>
      </c>
      <c r="D74" s="49">
        <v>0</v>
      </c>
      <c r="E74" s="50">
        <f t="shared" si="4"/>
        <v>67847</v>
      </c>
      <c r="F74" s="48">
        <v>6185</v>
      </c>
      <c r="G74" s="49">
        <v>1932</v>
      </c>
      <c r="H74" s="49">
        <v>0</v>
      </c>
      <c r="I74" s="259">
        <f t="shared" si="5"/>
        <v>8117</v>
      </c>
      <c r="J74" s="51">
        <f t="shared" si="8"/>
        <v>13.514989948431081</v>
      </c>
      <c r="K74" s="52">
        <f t="shared" si="8"/>
        <v>8.7488113028121184</v>
      </c>
      <c r="L74" s="260">
        <v>0</v>
      </c>
      <c r="M74" s="53">
        <f t="shared" si="7"/>
        <v>11.963682992615739</v>
      </c>
    </row>
    <row r="75" spans="1:13" ht="14.1" customHeight="1">
      <c r="A75" s="47" t="s">
        <v>311</v>
      </c>
      <c r="B75" s="48">
        <v>66048</v>
      </c>
      <c r="C75" s="49">
        <v>20365</v>
      </c>
      <c r="D75" s="49">
        <v>0</v>
      </c>
      <c r="E75" s="50">
        <f t="shared" si="4"/>
        <v>86413</v>
      </c>
      <c r="F75" s="48">
        <v>15129</v>
      </c>
      <c r="G75" s="49">
        <v>2088</v>
      </c>
      <c r="H75" s="49">
        <v>0</v>
      </c>
      <c r="I75" s="259">
        <f t="shared" si="5"/>
        <v>17217</v>
      </c>
      <c r="J75" s="51">
        <f t="shared" si="8"/>
        <v>22.906068313953487</v>
      </c>
      <c r="K75" s="52">
        <f t="shared" si="8"/>
        <v>10.252884851460839</v>
      </c>
      <c r="L75" s="260">
        <v>0</v>
      </c>
      <c r="M75" s="53">
        <f t="shared" si="7"/>
        <v>19.924085496395218</v>
      </c>
    </row>
    <row r="76" spans="1:13" ht="14.1" customHeight="1">
      <c r="A76" s="47" t="s">
        <v>312</v>
      </c>
      <c r="B76" s="48">
        <v>29492</v>
      </c>
      <c r="C76" s="49">
        <v>8476</v>
      </c>
      <c r="D76" s="49">
        <v>0</v>
      </c>
      <c r="E76" s="50">
        <f t="shared" si="4"/>
        <v>37968</v>
      </c>
      <c r="F76" s="48">
        <v>7341</v>
      </c>
      <c r="G76" s="49">
        <v>1518</v>
      </c>
      <c r="H76" s="49">
        <v>0</v>
      </c>
      <c r="I76" s="259">
        <f t="shared" si="5"/>
        <v>8859</v>
      </c>
      <c r="J76" s="51">
        <f t="shared" si="8"/>
        <v>24.891495998914959</v>
      </c>
      <c r="K76" s="52">
        <f t="shared" si="8"/>
        <v>17.909391222274657</v>
      </c>
      <c r="L76" s="260">
        <v>0</v>
      </c>
      <c r="M76" s="53">
        <f t="shared" si="7"/>
        <v>23.332806573957015</v>
      </c>
    </row>
    <row r="77" spans="1:13" ht="14.1" customHeight="1">
      <c r="A77" s="47" t="s">
        <v>313</v>
      </c>
      <c r="B77" s="48">
        <v>75198</v>
      </c>
      <c r="C77" s="49">
        <v>23180</v>
      </c>
      <c r="D77" s="49">
        <v>0</v>
      </c>
      <c r="E77" s="50">
        <f t="shared" si="4"/>
        <v>98378</v>
      </c>
      <c r="F77" s="48">
        <v>20837</v>
      </c>
      <c r="G77" s="49">
        <v>2821</v>
      </c>
      <c r="H77" s="49">
        <v>0</v>
      </c>
      <c r="I77" s="259">
        <f t="shared" si="5"/>
        <v>23658</v>
      </c>
      <c r="J77" s="51">
        <f t="shared" si="8"/>
        <v>27.709513550892311</v>
      </c>
      <c r="K77" s="52">
        <f t="shared" si="8"/>
        <v>12.16997411561691</v>
      </c>
      <c r="L77" s="260">
        <v>0</v>
      </c>
      <c r="M77" s="53">
        <f t="shared" si="7"/>
        <v>24.048059525503671</v>
      </c>
    </row>
    <row r="78" spans="1:13" ht="14.1" customHeight="1" thickBot="1">
      <c r="A78" s="54" t="s">
        <v>314</v>
      </c>
      <c r="B78" s="55">
        <v>43520</v>
      </c>
      <c r="C78" s="56">
        <v>12711</v>
      </c>
      <c r="D78" s="56">
        <v>0</v>
      </c>
      <c r="E78" s="57">
        <f t="shared" si="4"/>
        <v>56231</v>
      </c>
      <c r="F78" s="55">
        <v>8030</v>
      </c>
      <c r="G78" s="56">
        <v>1969</v>
      </c>
      <c r="H78" s="56">
        <v>0</v>
      </c>
      <c r="I78" s="261">
        <f t="shared" si="5"/>
        <v>9999</v>
      </c>
      <c r="J78" s="58">
        <f t="shared" si="8"/>
        <v>18.45128676470588</v>
      </c>
      <c r="K78" s="59">
        <f t="shared" si="8"/>
        <v>15.490520022028164</v>
      </c>
      <c r="L78" s="262">
        <v>0</v>
      </c>
      <c r="M78" s="60">
        <f t="shared" si="7"/>
        <v>17.782006366594938</v>
      </c>
    </row>
    <row r="79" spans="1:13" ht="14.1" customHeight="1">
      <c r="A79" s="541"/>
      <c r="B79" s="542"/>
      <c r="C79" s="542"/>
      <c r="D79" s="542"/>
      <c r="E79" s="139"/>
      <c r="F79" s="542"/>
      <c r="G79" s="542"/>
      <c r="H79" s="542"/>
      <c r="I79" s="139"/>
      <c r="J79" s="140"/>
      <c r="K79" s="141"/>
      <c r="L79" s="263"/>
      <c r="M79" s="141"/>
    </row>
    <row r="80" spans="1:13">
      <c r="A80" s="137"/>
      <c r="B80" s="138"/>
      <c r="C80" s="138"/>
      <c r="D80" s="138"/>
      <c r="E80" s="139"/>
      <c r="F80" s="138"/>
      <c r="G80" s="138"/>
      <c r="H80" s="138"/>
      <c r="I80" s="139"/>
      <c r="J80" s="140"/>
      <c r="K80" s="141"/>
      <c r="L80" s="143"/>
      <c r="M80" s="141"/>
    </row>
    <row r="81" spans="1:15" s="116" customFormat="1" ht="42" customHeight="1">
      <c r="A81" s="362" t="s">
        <v>1102</v>
      </c>
      <c r="B81" s="363"/>
      <c r="C81" s="364"/>
      <c r="D81" s="364"/>
      <c r="E81" s="364"/>
      <c r="F81" s="364"/>
      <c r="G81" s="364"/>
      <c r="H81" s="364"/>
      <c r="I81" s="364"/>
      <c r="J81" s="456" t="s">
        <v>1103</v>
      </c>
      <c r="K81" s="456"/>
      <c r="L81" s="456"/>
      <c r="M81" s="456"/>
    </row>
    <row r="82" spans="1:15" ht="35.25" customHeight="1" thickBot="1">
      <c r="A82" s="457" t="s">
        <v>1145</v>
      </c>
      <c r="B82" s="457"/>
      <c r="C82" s="457"/>
      <c r="D82" s="457"/>
      <c r="E82" s="457"/>
      <c r="F82" s="457"/>
      <c r="G82" s="457"/>
      <c r="H82" s="457"/>
      <c r="I82" s="457"/>
      <c r="J82" s="457"/>
      <c r="K82" s="457"/>
      <c r="L82" s="457"/>
      <c r="M82" s="457"/>
    </row>
    <row r="83" spans="1:15" ht="33" customHeight="1" thickBot="1">
      <c r="A83" s="506" t="s">
        <v>240</v>
      </c>
      <c r="B83" s="475" t="s">
        <v>241</v>
      </c>
      <c r="C83" s="473"/>
      <c r="D83" s="473"/>
      <c r="E83" s="474"/>
      <c r="F83" s="475" t="s">
        <v>242</v>
      </c>
      <c r="G83" s="473"/>
      <c r="H83" s="473"/>
      <c r="I83" s="474"/>
      <c r="J83" s="473" t="s">
        <v>243</v>
      </c>
      <c r="K83" s="473"/>
      <c r="L83" s="473"/>
      <c r="M83" s="474"/>
    </row>
    <row r="84" spans="1:15" ht="39" thickBot="1">
      <c r="A84" s="507"/>
      <c r="B84" s="342" t="s">
        <v>244</v>
      </c>
      <c r="C84" s="339" t="s">
        <v>245</v>
      </c>
      <c r="D84" s="366" t="s">
        <v>246</v>
      </c>
      <c r="E84" s="341" t="s">
        <v>247</v>
      </c>
      <c r="F84" s="342" t="s">
        <v>244</v>
      </c>
      <c r="G84" s="339" t="s">
        <v>245</v>
      </c>
      <c r="H84" s="339" t="s">
        <v>246</v>
      </c>
      <c r="I84" s="341" t="s">
        <v>247</v>
      </c>
      <c r="J84" s="342" t="s">
        <v>244</v>
      </c>
      <c r="K84" s="339" t="s">
        <v>245</v>
      </c>
      <c r="L84" s="339" t="s">
        <v>246</v>
      </c>
      <c r="M84" s="341" t="s">
        <v>247</v>
      </c>
    </row>
    <row r="85" spans="1:15" ht="20.100000000000001" customHeight="1">
      <c r="A85" s="40" t="s">
        <v>315</v>
      </c>
      <c r="B85" s="61">
        <v>6435</v>
      </c>
      <c r="C85" s="62">
        <v>1421</v>
      </c>
      <c r="D85" s="62">
        <v>0</v>
      </c>
      <c r="E85" s="63">
        <f t="shared" ref="E85:E97" si="9">B85+C85+D85</f>
        <v>7856</v>
      </c>
      <c r="F85" s="61">
        <v>1458</v>
      </c>
      <c r="G85" s="62">
        <v>338</v>
      </c>
      <c r="H85" s="62">
        <v>0</v>
      </c>
      <c r="I85" s="63">
        <f t="shared" ref="I85:I97" si="10">F85+G85+H85</f>
        <v>1796</v>
      </c>
      <c r="J85" s="64">
        <f t="shared" ref="J85:K97" si="11">F85/B85*100</f>
        <v>22.657342657342657</v>
      </c>
      <c r="K85" s="65">
        <f t="shared" si="11"/>
        <v>23.78606615059817</v>
      </c>
      <c r="L85" s="65">
        <v>0</v>
      </c>
      <c r="M85" s="66">
        <f t="shared" ref="M85:M97" si="12">I85/E85*100</f>
        <v>22.861507128309572</v>
      </c>
    </row>
    <row r="86" spans="1:15" ht="20.100000000000001" customHeight="1">
      <c r="A86" s="47" t="s">
        <v>316</v>
      </c>
      <c r="B86" s="67">
        <v>27799</v>
      </c>
      <c r="C86" s="68">
        <v>11954</v>
      </c>
      <c r="D86" s="68">
        <v>0</v>
      </c>
      <c r="E86" s="69">
        <f t="shared" si="9"/>
        <v>39753</v>
      </c>
      <c r="F86" s="67">
        <v>4673</v>
      </c>
      <c r="G86" s="68">
        <v>1739</v>
      </c>
      <c r="H86" s="68">
        <v>0</v>
      </c>
      <c r="I86" s="69">
        <f t="shared" si="10"/>
        <v>6412</v>
      </c>
      <c r="J86" s="70">
        <f t="shared" si="11"/>
        <v>16.809957192704776</v>
      </c>
      <c r="K86" s="71">
        <f t="shared" si="11"/>
        <v>14.547431821984272</v>
      </c>
      <c r="L86" s="71">
        <v>0</v>
      </c>
      <c r="M86" s="72">
        <f t="shared" si="12"/>
        <v>16.129600281739741</v>
      </c>
    </row>
    <row r="87" spans="1:15" ht="20.100000000000001" customHeight="1">
      <c r="A87" s="47" t="s">
        <v>317</v>
      </c>
      <c r="B87" s="67">
        <v>28789</v>
      </c>
      <c r="C87" s="68">
        <v>8829</v>
      </c>
      <c r="D87" s="68">
        <v>0</v>
      </c>
      <c r="E87" s="69">
        <f t="shared" si="9"/>
        <v>37618</v>
      </c>
      <c r="F87" s="67">
        <v>6882</v>
      </c>
      <c r="G87" s="68">
        <v>1169</v>
      </c>
      <c r="H87" s="68">
        <v>0</v>
      </c>
      <c r="I87" s="69">
        <f t="shared" si="10"/>
        <v>8051</v>
      </c>
      <c r="J87" s="70">
        <f t="shared" si="11"/>
        <v>23.904963701413735</v>
      </c>
      <c r="K87" s="71">
        <f t="shared" si="11"/>
        <v>13.240457582965229</v>
      </c>
      <c r="L87" s="71">
        <v>0</v>
      </c>
      <c r="M87" s="72">
        <f t="shared" si="12"/>
        <v>21.401988409803817</v>
      </c>
    </row>
    <row r="88" spans="1:15" ht="20.100000000000001" customHeight="1">
      <c r="A88" s="47" t="s">
        <v>318</v>
      </c>
      <c r="B88" s="67">
        <v>56497</v>
      </c>
      <c r="C88" s="68">
        <v>19287</v>
      </c>
      <c r="D88" s="68">
        <v>0</v>
      </c>
      <c r="E88" s="69">
        <f t="shared" si="9"/>
        <v>75784</v>
      </c>
      <c r="F88" s="67">
        <v>8726</v>
      </c>
      <c r="G88" s="68">
        <v>1389</v>
      </c>
      <c r="H88" s="68">
        <v>0</v>
      </c>
      <c r="I88" s="69">
        <f t="shared" si="10"/>
        <v>10115</v>
      </c>
      <c r="J88" s="70">
        <f t="shared" si="11"/>
        <v>15.445067879710429</v>
      </c>
      <c r="K88" s="71">
        <f t="shared" si="11"/>
        <v>7.2017421060818165</v>
      </c>
      <c r="L88" s="71">
        <v>0</v>
      </c>
      <c r="M88" s="72">
        <f t="shared" si="12"/>
        <v>13.34714451599282</v>
      </c>
    </row>
    <row r="89" spans="1:15" ht="20.100000000000001" customHeight="1">
      <c r="A89" s="47" t="s">
        <v>319</v>
      </c>
      <c r="B89" s="67">
        <v>33224</v>
      </c>
      <c r="C89" s="68">
        <v>5398</v>
      </c>
      <c r="D89" s="68">
        <v>0</v>
      </c>
      <c r="E89" s="69">
        <f t="shared" si="9"/>
        <v>38622</v>
      </c>
      <c r="F89" s="67">
        <v>5275</v>
      </c>
      <c r="G89" s="68">
        <v>753</v>
      </c>
      <c r="H89" s="68">
        <v>0</v>
      </c>
      <c r="I89" s="264">
        <f t="shared" si="10"/>
        <v>6028</v>
      </c>
      <c r="J89" s="70">
        <f t="shared" si="11"/>
        <v>15.877076811943175</v>
      </c>
      <c r="K89" s="71">
        <f t="shared" si="11"/>
        <v>13.949610967024825</v>
      </c>
      <c r="L89" s="71">
        <v>0</v>
      </c>
      <c r="M89" s="72">
        <f t="shared" si="12"/>
        <v>15.607684739267775</v>
      </c>
    </row>
    <row r="90" spans="1:15" ht="20.100000000000001" customHeight="1">
      <c r="A90" s="47" t="s">
        <v>320</v>
      </c>
      <c r="B90" s="67">
        <v>21951</v>
      </c>
      <c r="C90" s="68">
        <v>10404</v>
      </c>
      <c r="D90" s="68">
        <v>0</v>
      </c>
      <c r="E90" s="69">
        <f t="shared" si="9"/>
        <v>32355</v>
      </c>
      <c r="F90" s="67">
        <v>3755</v>
      </c>
      <c r="G90" s="68">
        <v>858</v>
      </c>
      <c r="H90" s="68">
        <v>0</v>
      </c>
      <c r="I90" s="264">
        <f t="shared" si="10"/>
        <v>4613</v>
      </c>
      <c r="J90" s="70">
        <f t="shared" si="11"/>
        <v>17.106282173932851</v>
      </c>
      <c r="K90" s="71">
        <f t="shared" si="11"/>
        <v>8.246828143021915</v>
      </c>
      <c r="L90" s="71">
        <v>0</v>
      </c>
      <c r="M90" s="72">
        <f t="shared" si="12"/>
        <v>14.257456343687219</v>
      </c>
    </row>
    <row r="91" spans="1:15" ht="20.100000000000001" customHeight="1">
      <c r="A91" s="47" t="s">
        <v>321</v>
      </c>
      <c r="B91" s="67">
        <v>5538</v>
      </c>
      <c r="C91" s="68">
        <v>1737</v>
      </c>
      <c r="D91" s="68">
        <v>0</v>
      </c>
      <c r="E91" s="69">
        <f t="shared" si="9"/>
        <v>7275</v>
      </c>
      <c r="F91" s="67">
        <v>1678</v>
      </c>
      <c r="G91" s="68">
        <v>498</v>
      </c>
      <c r="H91" s="68">
        <v>0</v>
      </c>
      <c r="I91" s="264">
        <f t="shared" si="10"/>
        <v>2176</v>
      </c>
      <c r="J91" s="70">
        <f t="shared" si="11"/>
        <v>30.299747201155654</v>
      </c>
      <c r="K91" s="71">
        <f t="shared" si="11"/>
        <v>28.670120898100173</v>
      </c>
      <c r="L91" s="71">
        <v>0</v>
      </c>
      <c r="M91" s="72">
        <f t="shared" si="12"/>
        <v>29.9106529209622</v>
      </c>
    </row>
    <row r="92" spans="1:15" ht="20.100000000000001" customHeight="1">
      <c r="A92" s="47" t="s">
        <v>322</v>
      </c>
      <c r="B92" s="67">
        <v>11337</v>
      </c>
      <c r="C92" s="68">
        <v>3681</v>
      </c>
      <c r="D92" s="68">
        <v>0</v>
      </c>
      <c r="E92" s="69">
        <f t="shared" si="9"/>
        <v>15018</v>
      </c>
      <c r="F92" s="67">
        <v>2209</v>
      </c>
      <c r="G92" s="68">
        <v>619</v>
      </c>
      <c r="H92" s="68">
        <v>0</v>
      </c>
      <c r="I92" s="264">
        <f>F92+G92+H92</f>
        <v>2828</v>
      </c>
      <c r="J92" s="70">
        <f t="shared" si="11"/>
        <v>19.484872541236658</v>
      </c>
      <c r="K92" s="71">
        <f t="shared" si="11"/>
        <v>16.816082586253735</v>
      </c>
      <c r="L92" s="71">
        <v>0</v>
      </c>
      <c r="M92" s="72">
        <f t="shared" si="12"/>
        <v>18.830736449593822</v>
      </c>
    </row>
    <row r="93" spans="1:15" ht="20.100000000000001" customHeight="1">
      <c r="A93" s="47" t="s">
        <v>323</v>
      </c>
      <c r="B93" s="67">
        <v>65612</v>
      </c>
      <c r="C93" s="68">
        <v>19301</v>
      </c>
      <c r="D93" s="68">
        <v>0</v>
      </c>
      <c r="E93" s="69">
        <f>B93+C93+D93</f>
        <v>84913</v>
      </c>
      <c r="F93" s="67">
        <v>4661</v>
      </c>
      <c r="G93" s="68">
        <v>1570</v>
      </c>
      <c r="H93" s="68">
        <v>0</v>
      </c>
      <c r="I93" s="264">
        <f t="shared" si="10"/>
        <v>6231</v>
      </c>
      <c r="J93" s="70">
        <f t="shared" si="11"/>
        <v>7.1038834359568366</v>
      </c>
      <c r="K93" s="71">
        <f t="shared" si="11"/>
        <v>8.1342935599191755</v>
      </c>
      <c r="L93" s="71">
        <v>0</v>
      </c>
      <c r="M93" s="72">
        <f t="shared" si="12"/>
        <v>7.3380989954423939</v>
      </c>
    </row>
    <row r="94" spans="1:15" ht="20.100000000000001" customHeight="1">
      <c r="A94" s="47" t="s">
        <v>324</v>
      </c>
      <c r="B94" s="67">
        <v>26082</v>
      </c>
      <c r="C94" s="68">
        <v>9720</v>
      </c>
      <c r="D94" s="68">
        <v>0</v>
      </c>
      <c r="E94" s="69">
        <f t="shared" si="9"/>
        <v>35802</v>
      </c>
      <c r="F94" s="67">
        <v>8684</v>
      </c>
      <c r="G94" s="68">
        <v>1918</v>
      </c>
      <c r="H94" s="68">
        <v>0</v>
      </c>
      <c r="I94" s="264">
        <f t="shared" si="10"/>
        <v>10602</v>
      </c>
      <c r="J94" s="70">
        <f t="shared" si="11"/>
        <v>33.294992715282575</v>
      </c>
      <c r="K94" s="71">
        <f t="shared" si="11"/>
        <v>19.732510288065843</v>
      </c>
      <c r="L94" s="71">
        <v>0</v>
      </c>
      <c r="M94" s="72">
        <f t="shared" si="12"/>
        <v>29.612870789341379</v>
      </c>
    </row>
    <row r="95" spans="1:15" ht="20.100000000000001" customHeight="1">
      <c r="A95" s="47" t="s">
        <v>325</v>
      </c>
      <c r="B95" s="67">
        <v>12616</v>
      </c>
      <c r="C95" s="68">
        <v>3166</v>
      </c>
      <c r="D95" s="68">
        <v>0</v>
      </c>
      <c r="E95" s="69">
        <f t="shared" si="9"/>
        <v>15782</v>
      </c>
      <c r="F95" s="67">
        <v>2574</v>
      </c>
      <c r="G95" s="68">
        <v>684</v>
      </c>
      <c r="H95" s="68">
        <v>0</v>
      </c>
      <c r="I95" s="264">
        <f t="shared" si="10"/>
        <v>3258</v>
      </c>
      <c r="J95" s="70">
        <f t="shared" si="11"/>
        <v>20.402663284717818</v>
      </c>
      <c r="K95" s="71">
        <f t="shared" si="11"/>
        <v>21.604548325963361</v>
      </c>
      <c r="L95" s="71">
        <v>0</v>
      </c>
      <c r="M95" s="72">
        <f t="shared" si="12"/>
        <v>20.643771385122292</v>
      </c>
      <c r="O95" s="73"/>
    </row>
    <row r="96" spans="1:15" ht="20.100000000000001" customHeight="1">
      <c r="A96" s="47" t="s">
        <v>326</v>
      </c>
      <c r="B96" s="67">
        <v>41474</v>
      </c>
      <c r="C96" s="68">
        <v>12828</v>
      </c>
      <c r="D96" s="68">
        <v>0</v>
      </c>
      <c r="E96" s="69">
        <f t="shared" si="9"/>
        <v>54302</v>
      </c>
      <c r="F96" s="67">
        <v>4853</v>
      </c>
      <c r="G96" s="68">
        <v>1376</v>
      </c>
      <c r="H96" s="68">
        <v>0</v>
      </c>
      <c r="I96" s="264">
        <f t="shared" si="10"/>
        <v>6229</v>
      </c>
      <c r="J96" s="70">
        <f t="shared" si="11"/>
        <v>11.701306842841298</v>
      </c>
      <c r="K96" s="71">
        <f t="shared" si="11"/>
        <v>10.726535703149361</v>
      </c>
      <c r="L96" s="71">
        <v>0</v>
      </c>
      <c r="M96" s="72">
        <f t="shared" si="12"/>
        <v>11.471032374498177</v>
      </c>
    </row>
    <row r="97" spans="1:13" ht="20.100000000000001" customHeight="1">
      <c r="A97" s="47" t="s">
        <v>327</v>
      </c>
      <c r="B97" s="67">
        <v>57384</v>
      </c>
      <c r="C97" s="68">
        <v>27414</v>
      </c>
      <c r="D97" s="68">
        <v>0</v>
      </c>
      <c r="E97" s="69">
        <f t="shared" si="9"/>
        <v>84798</v>
      </c>
      <c r="F97" s="67">
        <v>9375</v>
      </c>
      <c r="G97" s="68">
        <v>3132</v>
      </c>
      <c r="H97" s="68">
        <v>0</v>
      </c>
      <c r="I97" s="264">
        <f t="shared" si="10"/>
        <v>12507</v>
      </c>
      <c r="J97" s="70">
        <f t="shared" si="11"/>
        <v>16.337306566290255</v>
      </c>
      <c r="K97" s="71">
        <f t="shared" si="11"/>
        <v>11.424819435325016</v>
      </c>
      <c r="L97" s="71">
        <v>0</v>
      </c>
      <c r="M97" s="72">
        <f t="shared" si="12"/>
        <v>14.749168612467276</v>
      </c>
    </row>
    <row r="98" spans="1:13" s="81" customFormat="1" ht="33.75" customHeight="1" thickBot="1">
      <c r="A98" s="74" t="s">
        <v>987</v>
      </c>
      <c r="B98" s="75">
        <v>0</v>
      </c>
      <c r="C98" s="76">
        <v>0</v>
      </c>
      <c r="D98" s="76">
        <v>0</v>
      </c>
      <c r="E98" s="77">
        <v>0</v>
      </c>
      <c r="F98" s="75">
        <v>154323</v>
      </c>
      <c r="G98" s="76">
        <v>44388</v>
      </c>
      <c r="H98" s="76">
        <v>51</v>
      </c>
      <c r="I98" s="77">
        <f>F98+G98+H98</f>
        <v>198762</v>
      </c>
      <c r="J98" s="78">
        <v>0</v>
      </c>
      <c r="K98" s="79">
        <v>0</v>
      </c>
      <c r="L98" s="79">
        <v>0</v>
      </c>
      <c r="M98" s="80">
        <v>0</v>
      </c>
    </row>
    <row r="99" spans="1:13" s="91" customFormat="1" ht="39.75" customHeight="1" thickBot="1">
      <c r="A99" s="367" t="s">
        <v>247</v>
      </c>
      <c r="B99" s="368">
        <f t="shared" ref="B99:I99" si="13">SUM(B85:B98,B45:B78,B5:B38)</f>
        <v>11392246</v>
      </c>
      <c r="C99" s="369">
        <f t="shared" si="13"/>
        <v>5095847</v>
      </c>
      <c r="D99" s="369">
        <f t="shared" si="13"/>
        <v>5936</v>
      </c>
      <c r="E99" s="370">
        <f t="shared" si="13"/>
        <v>16494029</v>
      </c>
      <c r="F99" s="371">
        <f t="shared" si="13"/>
        <v>1860797</v>
      </c>
      <c r="G99" s="369">
        <f t="shared" si="13"/>
        <v>556243</v>
      </c>
      <c r="H99" s="369">
        <f t="shared" si="13"/>
        <v>4900</v>
      </c>
      <c r="I99" s="372">
        <f t="shared" si="13"/>
        <v>2421940</v>
      </c>
      <c r="J99" s="373">
        <f>F99/B99*100</f>
        <v>16.333890612966048</v>
      </c>
      <c r="K99" s="374">
        <f>G99/C99*100</f>
        <v>10.915614224681393</v>
      </c>
      <c r="L99" s="374">
        <f>H99/D99*100</f>
        <v>82.547169811320757</v>
      </c>
      <c r="M99" s="375">
        <f>I99/E99*100</f>
        <v>14.683737975724428</v>
      </c>
    </row>
    <row r="100" spans="1:13" s="97" customFormat="1" ht="7.5" customHeight="1">
      <c r="A100" s="92"/>
      <c r="B100" s="93"/>
      <c r="C100" s="93"/>
      <c r="D100" s="94"/>
      <c r="E100" s="93"/>
      <c r="F100" s="93"/>
      <c r="G100" s="93"/>
      <c r="H100" s="93"/>
      <c r="I100" s="93"/>
      <c r="J100" s="95"/>
      <c r="K100" s="96"/>
      <c r="L100" s="96"/>
      <c r="M100" s="96"/>
    </row>
    <row r="101" spans="1:13" ht="54.75" customHeight="1">
      <c r="A101" s="457" t="s">
        <v>479</v>
      </c>
      <c r="B101" s="458"/>
      <c r="C101" s="458"/>
      <c r="D101" s="458"/>
      <c r="E101" s="458"/>
      <c r="F101" s="458"/>
      <c r="G101" s="458"/>
      <c r="H101" s="458"/>
      <c r="I101" s="458"/>
      <c r="J101" s="458"/>
      <c r="K101" s="458"/>
      <c r="L101" s="458"/>
      <c r="M101" s="458"/>
    </row>
    <row r="102" spans="1:13" ht="42" customHeight="1">
      <c r="A102" s="457" t="s">
        <v>480</v>
      </c>
      <c r="B102" s="457"/>
      <c r="C102" s="457"/>
      <c r="D102" s="457"/>
      <c r="E102" s="457"/>
      <c r="F102" s="457"/>
      <c r="G102" s="457"/>
      <c r="H102" s="457"/>
      <c r="I102" s="457"/>
      <c r="J102" s="457"/>
      <c r="K102" s="457"/>
      <c r="L102" s="457"/>
      <c r="M102" s="457"/>
    </row>
    <row r="103" spans="1:13" ht="61.5" customHeight="1">
      <c r="A103" s="459" t="s">
        <v>329</v>
      </c>
      <c r="B103" s="459"/>
      <c r="C103" s="459"/>
      <c r="D103" s="459"/>
      <c r="E103" s="459"/>
      <c r="F103" s="459"/>
      <c r="G103" s="459"/>
      <c r="H103" s="459"/>
      <c r="I103" s="459"/>
      <c r="J103" s="459"/>
      <c r="K103" s="459"/>
      <c r="L103" s="459"/>
      <c r="M103" s="459"/>
    </row>
    <row r="106" spans="1:13">
      <c r="I106" s="98"/>
    </row>
  </sheetData>
  <mergeCells count="21">
    <mergeCell ref="A101:M101"/>
    <mergeCell ref="A102:M102"/>
    <mergeCell ref="A103:M103"/>
    <mergeCell ref="J81:M81"/>
    <mergeCell ref="A82:M82"/>
    <mergeCell ref="A83:A84"/>
    <mergeCell ref="B83:E83"/>
    <mergeCell ref="F83:I83"/>
    <mergeCell ref="J83:M83"/>
    <mergeCell ref="J41:M41"/>
    <mergeCell ref="A42:M42"/>
    <mergeCell ref="A43:A44"/>
    <mergeCell ref="B43:E43"/>
    <mergeCell ref="F43:I43"/>
    <mergeCell ref="J43:M43"/>
    <mergeCell ref="J1:M1"/>
    <mergeCell ref="A2:M2"/>
    <mergeCell ref="A3:A4"/>
    <mergeCell ref="B3:E3"/>
    <mergeCell ref="F3:I3"/>
    <mergeCell ref="J3:M3"/>
  </mergeCells>
  <pageMargins left="0.70866141732283472" right="0.70866141732283472" top="0.74803149606299213" bottom="0.74803149606299213" header="0.31496062992125984" footer="0.31496062992125984"/>
  <pageSetup paperSize="9" scale="70" orientation="landscape" r:id="rId1"/>
  <ignoredErrors>
    <ignoredError sqref="J75 J76:J78 K75:K78 M75:M78"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showGridLines="0" topLeftCell="A13" zoomScaleNormal="100" zoomScaleSheetLayoutView="100" workbookViewId="0">
      <selection activeCell="B1" sqref="B1:G1"/>
    </sheetView>
  </sheetViews>
  <sheetFormatPr defaultColWidth="9.140625" defaultRowHeight="15"/>
  <cols>
    <col min="1" max="1" width="1.42578125" style="177" customWidth="1"/>
    <col min="2" max="2" width="7.140625" style="177" customWidth="1"/>
    <col min="3" max="3" width="24.42578125" style="177" customWidth="1"/>
    <col min="4" max="4" width="13.140625" style="177" customWidth="1"/>
    <col min="5" max="5" width="13" style="177" customWidth="1"/>
    <col min="6" max="6" width="21.5703125" style="177" customWidth="1"/>
    <col min="7" max="7" width="19.7109375" style="177" customWidth="1"/>
    <col min="8" max="8" width="14.140625" style="177" customWidth="1"/>
    <col min="9" max="9" width="2.42578125" style="177" customWidth="1"/>
    <col min="10" max="10" width="29.85546875" style="177" customWidth="1"/>
    <col min="11" max="11" width="12.5703125" style="177" customWidth="1"/>
    <col min="12" max="16384" width="9.140625" style="177"/>
  </cols>
  <sheetData>
    <row r="1" spans="2:8" s="174" customFormat="1" ht="38.1" customHeight="1">
      <c r="B1" s="508" t="s">
        <v>1102</v>
      </c>
      <c r="C1" s="508"/>
      <c r="D1" s="508"/>
      <c r="E1" s="361"/>
      <c r="F1" s="512" t="s">
        <v>1103</v>
      </c>
      <c r="G1" s="512"/>
    </row>
    <row r="2" spans="2:8" s="175" customFormat="1" ht="6" customHeight="1">
      <c r="B2" s="176"/>
    </row>
    <row r="3" spans="2:8" ht="33" customHeight="1">
      <c r="B3" s="510" t="s">
        <v>1159</v>
      </c>
      <c r="C3" s="510"/>
      <c r="D3" s="510"/>
      <c r="E3" s="510"/>
      <c r="F3" s="510"/>
      <c r="G3" s="510"/>
    </row>
    <row r="4" spans="2:8" ht="12" customHeight="1" thickBot="1">
      <c r="B4" s="306"/>
      <c r="F4" s="178"/>
      <c r="G4" s="179"/>
      <c r="H4" s="179"/>
    </row>
    <row r="5" spans="2:8" ht="22.5" customHeight="1" thickBot="1">
      <c r="B5" s="511" t="s">
        <v>0</v>
      </c>
      <c r="C5" s="511"/>
      <c r="D5" s="511"/>
      <c r="E5" s="511"/>
      <c r="F5" s="511"/>
      <c r="G5" s="511"/>
    </row>
    <row r="6" spans="2:8" ht="24" customHeight="1">
      <c r="B6" s="180" t="s">
        <v>1</v>
      </c>
      <c r="C6" s="180"/>
      <c r="D6" s="181"/>
      <c r="E6" s="182"/>
      <c r="F6" s="181"/>
      <c r="G6" s="183">
        <v>10008</v>
      </c>
    </row>
    <row r="7" spans="2:8" ht="24" customHeight="1">
      <c r="B7" s="184" t="s">
        <v>169</v>
      </c>
      <c r="C7" s="184"/>
      <c r="D7" s="185"/>
      <c r="E7" s="186"/>
      <c r="F7" s="185"/>
      <c r="G7" s="187">
        <v>1401.12</v>
      </c>
    </row>
    <row r="8" spans="2:8" ht="24" customHeight="1">
      <c r="B8" s="188" t="s">
        <v>172</v>
      </c>
      <c r="C8" s="188"/>
      <c r="D8" s="189"/>
      <c r="E8" s="190"/>
      <c r="F8" s="189"/>
      <c r="G8" s="191">
        <v>100.08</v>
      </c>
    </row>
    <row r="9" spans="2:8" ht="24" customHeight="1">
      <c r="B9" s="188" t="s">
        <v>174</v>
      </c>
      <c r="C9" s="188"/>
      <c r="D9" s="189"/>
      <c r="E9" s="190"/>
      <c r="F9" s="189"/>
      <c r="G9" s="191" t="s">
        <v>483</v>
      </c>
    </row>
    <row r="10" spans="2:8" ht="24" customHeight="1">
      <c r="B10" s="192" t="s">
        <v>173</v>
      </c>
      <c r="C10" s="192"/>
      <c r="D10" s="193"/>
      <c r="E10" s="194"/>
      <c r="F10" s="193"/>
      <c r="G10" s="195" t="s">
        <v>483</v>
      </c>
    </row>
    <row r="11" spans="2:8" ht="24" customHeight="1" thickBot="1">
      <c r="B11" s="196" t="s">
        <v>2</v>
      </c>
      <c r="C11" s="196"/>
      <c r="D11" s="197"/>
      <c r="E11" s="198"/>
      <c r="F11" s="197"/>
      <c r="G11" s="199">
        <v>1501.2</v>
      </c>
    </row>
    <row r="12" spans="2:8" ht="24" customHeight="1" thickTop="1">
      <c r="B12" s="200" t="s">
        <v>175</v>
      </c>
      <c r="C12" s="200"/>
      <c r="D12" s="201"/>
      <c r="E12" s="201"/>
      <c r="F12" s="201"/>
      <c r="G12" s="202">
        <v>8506.7999999999993</v>
      </c>
    </row>
    <row r="13" spans="2:8" ht="21.75" customHeight="1" thickBot="1">
      <c r="B13" s="206"/>
      <c r="C13" s="203"/>
      <c r="D13" s="204"/>
      <c r="E13" s="205"/>
      <c r="F13" s="206"/>
      <c r="G13" s="204"/>
    </row>
    <row r="14" spans="2:8" ht="25.5" customHeight="1" thickBot="1">
      <c r="B14" s="207" t="s">
        <v>3</v>
      </c>
      <c r="C14" s="208"/>
      <c r="D14" s="208"/>
      <c r="E14" s="208"/>
      <c r="F14" s="208"/>
      <c r="G14" s="209"/>
    </row>
    <row r="15" spans="2:8" ht="21.75" customHeight="1">
      <c r="B15" s="307" t="s">
        <v>1</v>
      </c>
      <c r="C15" s="186"/>
      <c r="D15" s="186"/>
      <c r="E15" s="186"/>
      <c r="F15" s="186"/>
      <c r="G15" s="210">
        <v>10008</v>
      </c>
    </row>
    <row r="16" spans="2:8" ht="21.75" customHeight="1">
      <c r="B16" s="308" t="s">
        <v>171</v>
      </c>
      <c r="C16" s="189"/>
      <c r="D16" s="189"/>
      <c r="E16" s="190"/>
      <c r="F16" s="189"/>
      <c r="G16" s="211">
        <v>1551.24</v>
      </c>
    </row>
    <row r="17" spans="2:8" ht="21.75" customHeight="1" thickBot="1">
      <c r="B17" s="212" t="s">
        <v>170</v>
      </c>
      <c r="C17" s="213"/>
      <c r="D17" s="213"/>
      <c r="E17" s="214"/>
      <c r="F17" s="213"/>
      <c r="G17" s="215">
        <v>200.16</v>
      </c>
    </row>
    <row r="18" spans="2:8" ht="21.75" customHeight="1" thickTop="1">
      <c r="B18" s="216" t="s">
        <v>176</v>
      </c>
      <c r="C18" s="217"/>
      <c r="D18" s="217"/>
      <c r="E18" s="218"/>
      <c r="F18" s="217"/>
      <c r="G18" s="202">
        <v>11759.4</v>
      </c>
    </row>
    <row r="19" spans="2:8" ht="13.5" customHeight="1">
      <c r="B19" s="179"/>
      <c r="C19" s="179"/>
      <c r="D19" s="179"/>
      <c r="E19" s="179"/>
      <c r="F19" s="179"/>
      <c r="G19" s="179"/>
      <c r="H19" s="219"/>
    </row>
    <row r="20" spans="2:8" ht="195" customHeight="1">
      <c r="B20" s="509" t="s">
        <v>484</v>
      </c>
      <c r="C20" s="509"/>
      <c r="D20" s="509"/>
      <c r="E20" s="509"/>
      <c r="F20" s="509"/>
      <c r="G20" s="509"/>
    </row>
    <row r="21" spans="2:8" ht="188.25" customHeight="1"/>
    <row r="22" spans="2:8" ht="21" customHeight="1"/>
    <row r="23" spans="2:8" ht="16.5" customHeight="1"/>
  </sheetData>
  <mergeCells count="5">
    <mergeCell ref="B1:D1"/>
    <mergeCell ref="B20:G20"/>
    <mergeCell ref="B3:G3"/>
    <mergeCell ref="B5:G5"/>
    <mergeCell ref="F1:G1"/>
  </mergeCells>
  <printOptions horizontalCentered="1"/>
  <pageMargins left="0.59055118110236227" right="0.39370078740157483" top="0.78740157480314965" bottom="0" header="0" footer="0"/>
  <pageSetup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showGridLines="0" topLeftCell="A25" zoomScaleNormal="100" zoomScaleSheetLayoutView="100" workbookViewId="0">
      <selection activeCell="K12" sqref="K12"/>
    </sheetView>
  </sheetViews>
  <sheetFormatPr defaultColWidth="9.140625" defaultRowHeight="15"/>
  <cols>
    <col min="1" max="1" width="1.42578125" style="177" customWidth="1"/>
    <col min="2" max="2" width="7.140625" style="177" customWidth="1"/>
    <col min="3" max="3" width="24.42578125" style="177" customWidth="1"/>
    <col min="4" max="4" width="13.140625" style="177" customWidth="1"/>
    <col min="5" max="5" width="13" style="177" customWidth="1"/>
    <col min="6" max="6" width="21.5703125" style="177" customWidth="1"/>
    <col min="7" max="7" width="19.7109375" style="177" customWidth="1"/>
    <col min="8" max="8" width="14.140625" style="177" customWidth="1"/>
    <col min="9" max="9" width="2.42578125" style="177" customWidth="1"/>
    <col min="10" max="10" width="29.85546875" style="177" customWidth="1"/>
    <col min="11" max="11" width="12.5703125" style="177" customWidth="1"/>
    <col min="12" max="16384" width="9.140625" style="177"/>
  </cols>
  <sheetData>
    <row r="1" spans="2:8" s="174" customFormat="1" ht="38.1" customHeight="1">
      <c r="B1" s="508" t="s">
        <v>1102</v>
      </c>
      <c r="C1" s="508"/>
      <c r="D1" s="508"/>
      <c r="E1" s="361"/>
      <c r="F1" s="512" t="s">
        <v>1103</v>
      </c>
      <c r="G1" s="512"/>
    </row>
    <row r="2" spans="2:8" s="175" customFormat="1" ht="6" customHeight="1">
      <c r="B2" s="176"/>
    </row>
    <row r="3" spans="2:8" ht="33" customHeight="1">
      <c r="B3" s="510" t="s">
        <v>1158</v>
      </c>
      <c r="C3" s="510"/>
      <c r="D3" s="510"/>
      <c r="E3" s="510"/>
      <c r="F3" s="510"/>
      <c r="G3" s="510"/>
    </row>
    <row r="4" spans="2:8" ht="12" customHeight="1" thickBot="1">
      <c r="B4" s="306"/>
      <c r="F4" s="178"/>
      <c r="G4" s="179"/>
      <c r="H4" s="179"/>
    </row>
    <row r="5" spans="2:8" ht="22.5" customHeight="1" thickBot="1">
      <c r="B5" s="511" t="s">
        <v>0</v>
      </c>
      <c r="C5" s="511"/>
      <c r="D5" s="511"/>
      <c r="E5" s="511"/>
      <c r="F5" s="511"/>
      <c r="G5" s="511"/>
    </row>
    <row r="6" spans="2:8" ht="24" customHeight="1">
      <c r="B6" s="180" t="s">
        <v>1</v>
      </c>
      <c r="C6" s="180"/>
      <c r="D6" s="181"/>
      <c r="E6" s="182"/>
      <c r="F6" s="181"/>
      <c r="G6" s="183">
        <v>13414.5</v>
      </c>
    </row>
    <row r="7" spans="2:8" ht="24" customHeight="1">
      <c r="B7" s="184" t="s">
        <v>169</v>
      </c>
      <c r="C7" s="184"/>
      <c r="D7" s="185"/>
      <c r="E7" s="186"/>
      <c r="F7" s="185"/>
      <c r="G7" s="187">
        <v>1878.03</v>
      </c>
    </row>
    <row r="8" spans="2:8" ht="24" customHeight="1">
      <c r="B8" s="188" t="s">
        <v>172</v>
      </c>
      <c r="C8" s="188"/>
      <c r="D8" s="189"/>
      <c r="E8" s="190"/>
      <c r="F8" s="189"/>
      <c r="G8" s="191">
        <v>134.15</v>
      </c>
    </row>
    <row r="9" spans="2:8" ht="24" customHeight="1">
      <c r="B9" s="188" t="s">
        <v>174</v>
      </c>
      <c r="C9" s="188"/>
      <c r="D9" s="189"/>
      <c r="E9" s="190"/>
      <c r="F9" s="189"/>
      <c r="G9" s="191" t="s">
        <v>483</v>
      </c>
    </row>
    <row r="10" spans="2:8" ht="24" customHeight="1">
      <c r="B10" s="192" t="s">
        <v>173</v>
      </c>
      <c r="C10" s="192"/>
      <c r="D10" s="193"/>
      <c r="E10" s="194"/>
      <c r="F10" s="193"/>
      <c r="G10" s="195" t="s">
        <v>483</v>
      </c>
    </row>
    <row r="11" spans="2:8" ht="24" customHeight="1" thickBot="1">
      <c r="B11" s="196" t="s">
        <v>2</v>
      </c>
      <c r="C11" s="196"/>
      <c r="D11" s="197"/>
      <c r="E11" s="198"/>
      <c r="F11" s="197"/>
      <c r="G11" s="199">
        <v>2012.18</v>
      </c>
    </row>
    <row r="12" spans="2:8" ht="21.75" customHeight="1" thickTop="1">
      <c r="B12" s="200" t="s">
        <v>175</v>
      </c>
      <c r="C12" s="200"/>
      <c r="D12" s="201"/>
      <c r="E12" s="201"/>
      <c r="F12" s="201"/>
      <c r="G12" s="202">
        <v>11402.32</v>
      </c>
    </row>
    <row r="13" spans="2:8" ht="25.5" customHeight="1" thickBot="1">
      <c r="B13" s="206"/>
      <c r="C13" s="203"/>
      <c r="D13" s="204"/>
      <c r="E13" s="205"/>
      <c r="F13" s="206"/>
      <c r="G13" s="204"/>
    </row>
    <row r="14" spans="2:8" ht="21.75" customHeight="1" thickBot="1">
      <c r="B14" s="207" t="s">
        <v>3</v>
      </c>
      <c r="C14" s="208"/>
      <c r="D14" s="208"/>
      <c r="E14" s="208"/>
      <c r="F14" s="208"/>
      <c r="G14" s="209"/>
    </row>
    <row r="15" spans="2:8" ht="21.75" customHeight="1">
      <c r="B15" s="307" t="s">
        <v>1</v>
      </c>
      <c r="C15" s="186"/>
      <c r="D15" s="186"/>
      <c r="E15" s="186"/>
      <c r="F15" s="186"/>
      <c r="G15" s="210">
        <v>13414.5</v>
      </c>
    </row>
    <row r="16" spans="2:8" ht="21.75" customHeight="1">
      <c r="B16" s="308" t="s">
        <v>171</v>
      </c>
      <c r="C16" s="189"/>
      <c r="D16" s="189"/>
      <c r="E16" s="190"/>
      <c r="F16" s="189"/>
      <c r="G16" s="211">
        <v>2079.25</v>
      </c>
    </row>
    <row r="17" spans="2:8" ht="21.75" customHeight="1" thickBot="1">
      <c r="B17" s="212" t="s">
        <v>170</v>
      </c>
      <c r="C17" s="213"/>
      <c r="D17" s="213"/>
      <c r="E17" s="214"/>
      <c r="F17" s="213"/>
      <c r="G17" s="215">
        <v>268.29000000000002</v>
      </c>
    </row>
    <row r="18" spans="2:8" ht="21.75" customHeight="1" thickTop="1">
      <c r="B18" s="216" t="s">
        <v>176</v>
      </c>
      <c r="C18" s="217"/>
      <c r="D18" s="217"/>
      <c r="E18" s="218"/>
      <c r="F18" s="217"/>
      <c r="G18" s="202">
        <v>15762.04</v>
      </c>
      <c r="H18" s="219"/>
    </row>
    <row r="19" spans="2:8" ht="22.5" customHeight="1">
      <c r="B19" s="179"/>
      <c r="C19" s="179"/>
      <c r="D19" s="179"/>
      <c r="E19" s="179"/>
      <c r="F19" s="179"/>
      <c r="G19" s="179"/>
    </row>
    <row r="20" spans="2:8" ht="188.25" customHeight="1">
      <c r="B20" s="509" t="s">
        <v>484</v>
      </c>
      <c r="C20" s="509"/>
      <c r="D20" s="509"/>
      <c r="E20" s="509"/>
      <c r="F20" s="509"/>
      <c r="G20" s="509"/>
    </row>
    <row r="21" spans="2:8" ht="21" customHeight="1"/>
    <row r="22" spans="2:8" ht="16.5" customHeight="1"/>
  </sheetData>
  <mergeCells count="5">
    <mergeCell ref="B1:D1"/>
    <mergeCell ref="F1:G1"/>
    <mergeCell ref="B3:G3"/>
    <mergeCell ref="B5:G5"/>
    <mergeCell ref="B20:G20"/>
  </mergeCells>
  <printOptions horizontalCentered="1"/>
  <pageMargins left="0.59055118110236227" right="0.39370078740157483" top="0.78740157480314965" bottom="0" header="0" footer="0"/>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1</vt:i4>
      </vt:variant>
    </vt:vector>
  </HeadingPairs>
  <TitlesOfParts>
    <vt:vector size="11" baseType="lpstr">
      <vt:lpstr>içindekiler</vt:lpstr>
      <vt:lpstr>1</vt:lpstr>
      <vt:lpstr>2</vt:lpstr>
      <vt:lpstr>3</vt:lpstr>
      <vt:lpstr>4 </vt:lpstr>
      <vt:lpstr>5</vt:lpstr>
      <vt:lpstr>6</vt:lpstr>
      <vt:lpstr>7</vt:lpstr>
      <vt:lpstr>8</vt:lpstr>
      <vt:lpstr>9</vt:lpstr>
      <vt:lpstr>içindekiler!Yazdırma_Alanı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Sezer PEHLİVAN</dc:creator>
  <cp:lastModifiedBy>Feride Irmak</cp:lastModifiedBy>
  <cp:lastPrinted>2023-07-26T11:45:48Z</cp:lastPrinted>
  <dcterms:created xsi:type="dcterms:W3CDTF">2014-10-24T12:07:31Z</dcterms:created>
  <dcterms:modified xsi:type="dcterms:W3CDTF">2023-11-07T11:05:24Z</dcterms:modified>
</cp:coreProperties>
</file>