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hammed.demir\Desktop\"/>
    </mc:Choice>
  </mc:AlternateContent>
  <bookViews>
    <workbookView xWindow="0" yWindow="0" windowWidth="28800" windowHeight="12315" activeTab="2"/>
  </bookViews>
  <sheets>
    <sheet name="DENİZ İŞ-01.01.2011-31.12.2018 " sheetId="1" r:id="rId1"/>
    <sheet name="DENİZ İŞ - 2019........2021 İPC" sheetId="2" r:id="rId2"/>
    <sheet name="DENİZ İŞ - 2022-2023-2024 " sheetId="4"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 r="E4" i="4"/>
  <c r="G4" i="4"/>
  <c r="I4" i="4"/>
  <c r="K4" i="4"/>
  <c r="M4" i="4"/>
  <c r="C5" i="4"/>
  <c r="E5" i="4"/>
  <c r="G5" i="4"/>
  <c r="I5" i="4"/>
  <c r="K5" i="4"/>
  <c r="M5" i="4"/>
  <c r="C7" i="4"/>
  <c r="E7" i="4"/>
  <c r="G7" i="4" s="1"/>
  <c r="I7" i="4" s="1"/>
  <c r="K7" i="4" s="1"/>
  <c r="M7" i="4" s="1"/>
  <c r="C8" i="4"/>
  <c r="E8" i="4"/>
  <c r="G8" i="4"/>
  <c r="I8" i="4"/>
  <c r="K8" i="4" s="1"/>
  <c r="M8" i="4" s="1"/>
  <c r="C9" i="4"/>
  <c r="E9" i="4"/>
  <c r="G9" i="4"/>
  <c r="I9" i="4"/>
  <c r="K9" i="4"/>
  <c r="M9" i="4"/>
  <c r="C10" i="4"/>
  <c r="D10" i="4"/>
  <c r="E10" i="4"/>
  <c r="F10" i="4"/>
  <c r="G10" i="4"/>
  <c r="H10" i="4"/>
  <c r="I10" i="4"/>
  <c r="K10" i="4" s="1"/>
  <c r="M10" i="4" s="1"/>
  <c r="J10" i="4"/>
  <c r="L10" i="4" s="1"/>
  <c r="N10" i="4" s="1"/>
  <c r="C11" i="4"/>
  <c r="D11" i="4"/>
  <c r="E11" i="4"/>
  <c r="G11" i="4" s="1"/>
  <c r="I11" i="4" s="1"/>
  <c r="K11" i="4" s="1"/>
  <c r="M11" i="4" s="1"/>
  <c r="F11" i="4"/>
  <c r="H11" i="4" s="1"/>
  <c r="J11" i="4" s="1"/>
  <c r="L11" i="4" s="1"/>
  <c r="N11" i="4" s="1"/>
  <c r="C15" i="4"/>
  <c r="D15" i="4"/>
  <c r="E15" i="4"/>
  <c r="F15" i="4"/>
  <c r="G15" i="4"/>
  <c r="H15" i="4"/>
  <c r="I15" i="4"/>
  <c r="K15" i="4" s="1"/>
  <c r="M15" i="4" s="1"/>
  <c r="J15" i="4"/>
  <c r="L15" i="4" s="1"/>
  <c r="N15" i="4" s="1"/>
  <c r="C16" i="4"/>
  <c r="D16" i="4"/>
  <c r="E16" i="4"/>
  <c r="G16" i="4" s="1"/>
  <c r="I16" i="4" s="1"/>
  <c r="K16" i="4" s="1"/>
  <c r="M16" i="4" s="1"/>
  <c r="F16" i="4"/>
  <c r="H16" i="4" s="1"/>
  <c r="J16" i="4" s="1"/>
  <c r="L16" i="4" s="1"/>
  <c r="N16" i="4" s="1"/>
  <c r="C17" i="4"/>
  <c r="D17" i="4"/>
  <c r="E17" i="4"/>
  <c r="F17" i="4"/>
  <c r="G17" i="4"/>
  <c r="H17" i="4"/>
  <c r="I17" i="4"/>
  <c r="K17" i="4" s="1"/>
  <c r="M17" i="4" s="1"/>
  <c r="J17" i="4"/>
  <c r="L17" i="4" s="1"/>
  <c r="N17" i="4" s="1"/>
  <c r="C4" i="2" l="1"/>
  <c r="E4" i="2" s="1"/>
  <c r="G4" i="2" s="1"/>
  <c r="C5" i="2"/>
  <c r="E5" i="2" s="1"/>
  <c r="G5" i="2" s="1"/>
  <c r="C7" i="2"/>
  <c r="E7" i="2" s="1"/>
  <c r="G7" i="2" s="1"/>
  <c r="C8" i="2"/>
  <c r="E8" i="2" s="1"/>
  <c r="G8" i="2" s="1"/>
  <c r="C9" i="2"/>
  <c r="E9" i="2" s="1"/>
  <c r="G9" i="2" s="1"/>
  <c r="C10" i="2"/>
  <c r="E10" i="2" s="1"/>
  <c r="G10" i="2" s="1"/>
  <c r="D10" i="2"/>
  <c r="F10" i="2"/>
  <c r="H10" i="2" s="1"/>
  <c r="C11" i="2"/>
  <c r="D11" i="2"/>
  <c r="F11" i="2" s="1"/>
  <c r="H11" i="2" s="1"/>
  <c r="E11" i="2"/>
  <c r="G11" i="2" s="1"/>
  <c r="C15" i="2"/>
  <c r="E15" i="2" s="1"/>
  <c r="G15" i="2" s="1"/>
  <c r="D15" i="2"/>
  <c r="F15" i="2"/>
  <c r="H15" i="2" s="1"/>
  <c r="C16" i="2"/>
  <c r="E16" i="2" s="1"/>
  <c r="G16" i="2" s="1"/>
  <c r="D16" i="2"/>
  <c r="F16" i="2"/>
  <c r="H16" i="2" s="1"/>
  <c r="C17" i="2"/>
  <c r="D17" i="2"/>
  <c r="F17" i="2" s="1"/>
  <c r="H17" i="2" s="1"/>
  <c r="E17" i="2"/>
  <c r="G17" i="2" s="1"/>
</calcChain>
</file>

<file path=xl/sharedStrings.xml><?xml version="1.0" encoding="utf-8"?>
<sst xmlns="http://schemas.openxmlformats.org/spreadsheetml/2006/main" count="164" uniqueCount="45">
  <si>
    <t>(*) 6552 sayılı Kanunun 144 maddesi ile; 854 sayılı Deniz-İş Kanunu'nun 11. maddesi 11.09.2014 tarihi itibarıyla yürürlükten kaldırılmıştır.</t>
  </si>
  <si>
    <t>5083 sayılı T.C. Devletinin Para Birimi Hakkında Kanunun 2. maddesine, 21/04/2005 tarihli 5335 sayılı Kanunun 22. maddesi ile eklenen fıkra uyarınca 1 YTL'nin altında kalan tutarlar dikkate alınmamıştır.</t>
  </si>
  <si>
    <t xml:space="preserve">Not : </t>
  </si>
  <si>
    <t>38,39,40,41,42,43. MADDE</t>
  </si>
  <si>
    <t>53. MADDE</t>
  </si>
  <si>
    <t>35. MADDE</t>
  </si>
  <si>
    <t>52. MADDE</t>
  </si>
  <si>
    <t>51. maddenin birinci fıkradaki fiiller yurtdışında işlendiği takdirde verilecek cezalar iki kat olarak uygulanır. 20.madde hükümlerine aykırı harekette bulunarak kıdem tazminatının öngörülen esaslar dışında veya saptanan miktar veya tavan aşılarak ödenmesi için emir veya talimat veren veya bu yolda hareket eden özel veya kamu kurumu veya kuruluşlarının yönetim kurulu üyeleri, genel müdür, müessese müdürü, muhasebe müdürü gibi yetkili sorumluları hakkında, fiil daha ağır cezayı gerektiren bir suç teşkil etmediği takdirde altı aydan iki seneye kadar hapis ve adlî para cezasına hükmolunur. Kanuna aykırı olarak fazla ödenen miktarın da ayrıca Hazine lehine re’sen tahsiline karar verilir.</t>
  </si>
  <si>
    <t>20. MADDE</t>
  </si>
  <si>
    <t>51/ SON FIKRA</t>
  </si>
  <si>
    <t xml:space="preserve">29. MADDE (Gemi adamının ücret, prim, ikramiye ve bu nitelikteki her çeşit istihkakının zorunlu tutulduğu halde özel olarak açılan banka hesabına yatırmamak) </t>
  </si>
  <si>
    <t>51/ EK FIKRA</t>
  </si>
  <si>
    <t>21,23, 26. MADDE</t>
  </si>
  <si>
    <t>51/2. MADDE</t>
  </si>
  <si>
    <t xml:space="preserve">TL'den aşağı olmamak üzere iki katı tutarında </t>
  </si>
  <si>
    <t xml:space="preserve">20 (Gemiadamının kıdem tazminatını ödememek),                                                                                                         28,29 (Gemi adamının fazla çalışma ücretini, ücretini zamanında ve tam olarak ödememek ), 33,37. MADDE </t>
  </si>
  <si>
    <t>51/1. MADDE</t>
  </si>
  <si>
    <t xml:space="preserve">Çalıştırmadığı her engelli veya eski hükümlü ve çalıştırmadığı her ay için                         </t>
  </si>
  <si>
    <t>13. MADDE</t>
  </si>
  <si>
    <t xml:space="preserve">5 işçiden fazla  </t>
  </si>
  <si>
    <t xml:space="preserve">5,12 . MADDELER                                        5 işçiye kadar (5 işçi dahil) </t>
  </si>
  <si>
    <t xml:space="preserve">5,12 . MADDELER                                        5 işçiye kadar                                                        (5 işçi dahil) </t>
  </si>
  <si>
    <t>5, 11, 12 . MADDELER                                        5 işçiye kadar                                                        (5 işçi dahil)</t>
  </si>
  <si>
    <t xml:space="preserve">5,11,12 MADDE </t>
  </si>
  <si>
    <t>50. MADDE</t>
  </si>
  <si>
    <t>2018 YILINDA UYGULANACAK CEZA MİKTARI (TL)                                                                               (Yeniden Değerleme Oranı % 14,47)</t>
  </si>
  <si>
    <t>2017 YILINDA UYGULANACAK CEZA MİKTARI (TL)                                                                               (Yeniden Değerleme Oranı % 3,83)</t>
  </si>
  <si>
    <t>2016 YILINDA UYGULANACAK CEZA MİKTARI (TL)                                                                               (Yeniden Değerleme Oranı % 5,58)</t>
  </si>
  <si>
    <r>
      <t xml:space="preserve">2015  YILINDA UYGULANACAK CEZA MİKTARI (TL)                                                                                                                </t>
    </r>
    <r>
      <rPr>
        <sz val="42"/>
        <rFont val="Arial"/>
        <family val="2"/>
        <charset val="162"/>
      </rPr>
      <t>( Yeniden Değerleme Oranı %10,11)</t>
    </r>
  </si>
  <si>
    <r>
      <t xml:space="preserve">2014  YILINDA UYGULANACAK CEZA MİKTARI (TL)                                                                                                                </t>
    </r>
    <r>
      <rPr>
        <sz val="42"/>
        <rFont val="Arial"/>
        <family val="2"/>
        <charset val="162"/>
      </rPr>
      <t>( Yeniden Değerleme Oranı %3,93)</t>
    </r>
  </si>
  <si>
    <r>
      <t xml:space="preserve">2013  YILINDA UYGULANACAK CEZA MİKTARI (TL)                                                                                                                </t>
    </r>
    <r>
      <rPr>
        <sz val="42"/>
        <rFont val="Arial"/>
        <family val="2"/>
        <charset val="162"/>
      </rPr>
      <t>( Yeniden Değerleme Oranı %7,80)</t>
    </r>
  </si>
  <si>
    <r>
      <t xml:space="preserve">2012  YILINDA UYGULANACAK CEZA MİKTARI (TL)                                                                                                                </t>
    </r>
    <r>
      <rPr>
        <sz val="42"/>
        <rFont val="Arial"/>
        <family val="2"/>
        <charset val="162"/>
      </rPr>
      <t>( Yeniden Değerleme Oranı %10.26)</t>
    </r>
  </si>
  <si>
    <r>
      <t xml:space="preserve">2011  YILINDA UYGULANACAK CEZA MİKTARI (TL)                                                                                                                    </t>
    </r>
    <r>
      <rPr>
        <sz val="42"/>
        <rFont val="Arial"/>
        <family val="2"/>
        <charset val="162"/>
      </rPr>
      <t>( Yeniden Değerleme Oranı % 7,7)</t>
    </r>
  </si>
  <si>
    <t>KANUN MADDESİ</t>
  </si>
  <si>
    <t>CEZA MADDESİ</t>
  </si>
  <si>
    <t xml:space="preserve">854 SAYILI DENİZ İŞ KANUNUNA GÖRE UYGULANACAK İDARİ PARA CEZALARI </t>
  </si>
  <si>
    <t>2021 YILINDA UYGULANACAK CEZA MİKTARI (TL)                                                                               (Yeniden Değerleme Oranı % 9,11)</t>
  </si>
  <si>
    <t>2020 YILINDA UYGULANACAK CEZA MİKTARI (TL)                                                                               (Yeniden Değerleme Oranı % 22,58)</t>
  </si>
  <si>
    <t>2019 YILINDA UYGULANACAK CEZA MİKTARI (TL)                                                                               (Yeniden Değerleme Oranı % 23,73)</t>
  </si>
  <si>
    <t>2023 YILINDA UYGULANACAK CEZA MİKTARI (TL)                                                                               (Yeniden Değerleme Oranı % 122,93)</t>
  </si>
  <si>
    <t>2022 YILINDA UYGULANACAK CEZA MİKTARI (TL)                                                                               (Yeniden Değerleme Oranı % 36,20)</t>
  </si>
  <si>
    <t xml:space="preserve">5,12. MADDE </t>
  </si>
  <si>
    <t>52. maddenin birinci fıkradaki fiiller yurtdışında işlendiği takdirde verilecek cezalar iki kat olarak uygulanır. 20.madde hükümlerine aykırı harekette bulunarak kıdem tazminatının öngörülen esaslar dışında veya saptanan miktar veya tavan aşılarak ödenmesi için emir veya talimat veren veya bu yolda hareket eden özel veya kamu kurumu veya kuruluşlarının yönetim kurulu üyeleri, genel müdür, müessese müdürü, muhasebe müdürü gibi yetkili sorumluları hakkında, fiil daha ağır cezayı gerektiren bir suç teşkil etmediği takdirde altı aydan iki seneye kadar hapis ve adlî para cezasına hükmolunur. Kanuna aykırı olarak fazla ödenen miktarın da ayrıca Hazine lehine re’sen tahsiline karar verilir.</t>
  </si>
  <si>
    <t xml:space="preserve">6 işçiden fazla  </t>
  </si>
  <si>
    <t>2024 YILINDA UYGULANACAK CEZA MİKTARI (TL)                                                                               (Yeniden Değerleme Oranı % 58,46)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</si>
</sst>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_-* #,##0\ _T_L_-;\-* #,##0\ _T_L_-;_-* &quot;-&quot;??\ _T_L_-;_-@_-"/>
  </numFmts>
  <fonts count="23" x14ac:knownFonts="1">
    <font>
      <sz val="10"/>
      <name val="Arial Tur"/>
      <charset val="162"/>
    </font>
    <font>
      <sz val="10"/>
      <name val="Arial Tur"/>
      <charset val="162"/>
    </font>
    <font>
      <b/>
      <sz val="24"/>
      <name val="Arial Tur"/>
      <family val="2"/>
      <charset val="162"/>
    </font>
    <font>
      <sz val="36"/>
      <name val="Arial Tur"/>
      <charset val="162"/>
    </font>
    <font>
      <sz val="36"/>
      <name val="Arial"/>
      <family val="2"/>
      <charset val="162"/>
    </font>
    <font>
      <sz val="24"/>
      <name val="Arial"/>
      <family val="2"/>
      <charset val="162"/>
    </font>
    <font>
      <b/>
      <sz val="48"/>
      <name val="Arial Tur"/>
      <family val="2"/>
      <charset val="162"/>
    </font>
    <font>
      <b/>
      <sz val="48"/>
      <name val="Arial Tur"/>
      <charset val="162"/>
    </font>
    <font>
      <b/>
      <sz val="36"/>
      <name val="Arial Tur"/>
      <family val="2"/>
      <charset val="162"/>
    </font>
    <font>
      <b/>
      <sz val="38"/>
      <name val="Arial Tur"/>
      <family val="2"/>
      <charset val="162"/>
    </font>
    <font>
      <b/>
      <sz val="37"/>
      <name val="Arial Tur"/>
      <family val="2"/>
      <charset val="162"/>
    </font>
    <font>
      <b/>
      <sz val="45"/>
      <name val="Arial Tur"/>
      <charset val="162"/>
    </font>
    <font>
      <b/>
      <sz val="45"/>
      <name val="Arial Tur"/>
      <family val="2"/>
      <charset val="162"/>
    </font>
    <font>
      <b/>
      <sz val="40"/>
      <name val="Arial Tur"/>
      <family val="2"/>
      <charset val="162"/>
    </font>
    <font>
      <sz val="36"/>
      <name val="Arial Tur"/>
      <family val="2"/>
      <charset val="162"/>
    </font>
    <font>
      <b/>
      <sz val="24"/>
      <name val="Arial"/>
      <family val="2"/>
      <charset val="162"/>
    </font>
    <font>
      <b/>
      <sz val="45"/>
      <name val="Arial"/>
      <family val="2"/>
      <charset val="162"/>
    </font>
    <font>
      <b/>
      <sz val="48"/>
      <name val="Arial"/>
      <family val="2"/>
      <charset val="162"/>
    </font>
    <font>
      <b/>
      <sz val="36"/>
      <name val="Arial"/>
      <family val="2"/>
      <charset val="162"/>
    </font>
    <font>
      <b/>
      <sz val="36"/>
      <name val="Arial Tur"/>
    </font>
    <font>
      <b/>
      <sz val="42"/>
      <name val="Arial"/>
      <family val="2"/>
      <charset val="162"/>
    </font>
    <font>
      <sz val="42"/>
      <name val="Arial"/>
      <family val="2"/>
      <charset val="162"/>
    </font>
    <font>
      <b/>
      <sz val="60"/>
      <name val="Arial Tur"/>
      <family val="2"/>
      <charset val="162"/>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s>
  <cellStyleXfs count="2">
    <xf numFmtId="0" fontId="0" fillId="0" borderId="0"/>
    <xf numFmtId="164" fontId="1" fillId="0" borderId="0" applyFont="0" applyFill="0" applyBorder="0" applyAlignment="0" applyProtection="0"/>
  </cellStyleXfs>
  <cellXfs count="85">
    <xf numFmtId="0" fontId="0" fillId="0" borderId="0" xfId="0"/>
    <xf numFmtId="0" fontId="2" fillId="0" borderId="0" xfId="0" applyFont="1" applyAlignment="1">
      <alignment vertical="center"/>
    </xf>
    <xf numFmtId="0" fontId="3" fillId="0" borderId="0" xfId="0" applyFont="1" applyAlignment="1">
      <alignment vertical="center" wrapText="1"/>
    </xf>
    <xf numFmtId="2" fontId="4" fillId="0" borderId="0" xfId="0" applyNumberFormat="1" applyFont="1" applyAlignment="1">
      <alignment vertical="top" wrapText="1"/>
    </xf>
    <xf numFmtId="0" fontId="5" fillId="0" borderId="0" xfId="0" applyFont="1" applyAlignment="1">
      <alignment horizontal="justify" vertical="center"/>
    </xf>
    <xf numFmtId="0" fontId="6" fillId="0" borderId="6" xfId="0" applyFont="1" applyBorder="1" applyAlignment="1">
      <alignment horizontal="center" vertical="center" wrapText="1"/>
    </xf>
    <xf numFmtId="0" fontId="8" fillId="0" borderId="6" xfId="0" applyFont="1" applyBorder="1" applyAlignment="1">
      <alignment horizontal="center" vertical="center" textRotation="90"/>
    </xf>
    <xf numFmtId="0" fontId="10" fillId="0" borderId="8" xfId="0" applyFont="1" applyBorder="1" applyAlignment="1">
      <alignment horizontal="left" vertical="center" wrapText="1"/>
    </xf>
    <xf numFmtId="0" fontId="15" fillId="0" borderId="0" xfId="0" applyFont="1" applyAlignment="1">
      <alignment vertical="center"/>
    </xf>
    <xf numFmtId="3" fontId="17" fillId="0" borderId="0" xfId="0" quotePrefix="1" applyNumberFormat="1" applyFont="1" applyAlignment="1">
      <alignment horizontal="center" vertical="center" wrapText="1"/>
    </xf>
    <xf numFmtId="2" fontId="16" fillId="0" borderId="2" xfId="0" applyNumberFormat="1" applyFont="1" applyBorder="1" applyAlignment="1">
      <alignment horizontal="left" vertical="center" wrapText="1"/>
    </xf>
    <xf numFmtId="3" fontId="17" fillId="0" borderId="14" xfId="0" applyNumberFormat="1" applyFont="1" applyBorder="1" applyAlignment="1">
      <alignment horizontal="center" vertical="center" wrapText="1"/>
    </xf>
    <xf numFmtId="0" fontId="16" fillId="0" borderId="9" xfId="0" applyFont="1" applyBorder="1" applyAlignment="1">
      <alignment horizontal="left" vertical="center" wrapText="1"/>
    </xf>
    <xf numFmtId="0" fontId="16" fillId="0" borderId="15" xfId="0" applyFont="1" applyBorder="1" applyAlignment="1">
      <alignment horizontal="left" vertical="center" wrapText="1"/>
    </xf>
    <xf numFmtId="0" fontId="18" fillId="0" borderId="0" xfId="0" applyFont="1" applyAlignment="1">
      <alignment vertical="center"/>
    </xf>
    <xf numFmtId="0" fontId="15" fillId="0" borderId="0" xfId="0" applyFont="1" applyAlignment="1">
      <alignment horizontal="center" vertical="center"/>
    </xf>
    <xf numFmtId="0" fontId="22" fillId="0" borderId="14" xfId="0" applyFont="1" applyBorder="1" applyAlignment="1">
      <alignment vertical="center" wrapText="1"/>
    </xf>
    <xf numFmtId="0" fontId="4" fillId="0" borderId="1" xfId="0" applyFont="1" applyBorder="1" applyAlignment="1">
      <alignment vertical="top" wrapText="1"/>
    </xf>
    <xf numFmtId="0" fontId="16" fillId="0" borderId="9" xfId="0" applyFont="1" applyBorder="1" applyAlignment="1">
      <alignment vertical="center" wrapText="1"/>
    </xf>
    <xf numFmtId="165" fontId="17" fillId="0" borderId="10" xfId="1" applyNumberFormat="1" applyFont="1" applyBorder="1" applyAlignment="1">
      <alignment vertical="center" wrapText="1"/>
    </xf>
    <xf numFmtId="165" fontId="17" fillId="0" borderId="10" xfId="1" applyNumberFormat="1" applyFont="1" applyBorder="1" applyAlignment="1">
      <alignment horizontal="center" vertical="center" wrapText="1"/>
    </xf>
    <xf numFmtId="3" fontId="17" fillId="0" borderId="21" xfId="0" quotePrefix="1" applyNumberFormat="1" applyFont="1" applyBorder="1" applyAlignment="1">
      <alignment horizontal="center" vertical="center" wrapText="1"/>
    </xf>
    <xf numFmtId="3" fontId="17" fillId="0" borderId="3" xfId="0" quotePrefix="1"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9" fillId="0" borderId="13" xfId="0" applyNumberFormat="1" applyFont="1" applyBorder="1" applyAlignment="1">
      <alignment horizontal="left" vertical="justify" wrapText="1"/>
    </xf>
    <xf numFmtId="3" fontId="9" fillId="0" borderId="12" xfId="0" applyNumberFormat="1" applyFont="1" applyBorder="1" applyAlignment="1">
      <alignment horizontal="left" vertical="justify" wrapText="1"/>
    </xf>
    <xf numFmtId="3" fontId="9" fillId="0" borderId="10" xfId="0" applyNumberFormat="1" applyFont="1" applyBorder="1" applyAlignment="1">
      <alignment horizontal="left" vertical="justify" wrapText="1"/>
    </xf>
    <xf numFmtId="3" fontId="9" fillId="0" borderId="9" xfId="0" applyNumberFormat="1" applyFont="1" applyBorder="1" applyAlignment="1">
      <alignment horizontal="left" vertical="justify" wrapText="1"/>
    </xf>
    <xf numFmtId="3" fontId="9" fillId="0" borderId="3" xfId="0" applyNumberFormat="1" applyFont="1" applyBorder="1" applyAlignment="1">
      <alignment horizontal="left" vertical="justify" wrapText="1"/>
    </xf>
    <xf numFmtId="3" fontId="9" fillId="0" borderId="2" xfId="0" applyNumberFormat="1" applyFont="1" applyBorder="1" applyAlignment="1">
      <alignment horizontal="left" vertical="justify" wrapText="1"/>
    </xf>
    <xf numFmtId="3" fontId="19" fillId="0" borderId="6"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3" fontId="11" fillId="0" borderId="12"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3" fontId="7" fillId="0" borderId="13" xfId="0" quotePrefix="1" applyNumberFormat="1" applyFont="1" applyBorder="1" applyAlignment="1">
      <alignment horizontal="center" vertical="center" wrapText="1"/>
    </xf>
    <xf numFmtId="3" fontId="7" fillId="0" borderId="3" xfId="0" quotePrefix="1"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8" xfId="0" applyFont="1" applyBorder="1" applyAlignment="1">
      <alignment horizontal="center" vertical="center" textRotation="90"/>
    </xf>
    <xf numFmtId="0" fontId="8" fillId="0" borderId="7" xfId="0" applyFont="1" applyBorder="1" applyAlignment="1">
      <alignment horizontal="center" vertical="center" textRotation="90"/>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8" fillId="0" borderId="11" xfId="0" applyFont="1" applyBorder="1" applyAlignment="1">
      <alignment horizontal="center" vertical="center" textRotation="90"/>
    </xf>
    <xf numFmtId="0" fontId="14" fillId="0" borderId="11" xfId="0" applyFont="1" applyBorder="1"/>
    <xf numFmtId="3" fontId="7" fillId="0" borderId="5" xfId="0" applyNumberFormat="1" applyFont="1" applyBorder="1" applyAlignment="1">
      <alignment horizontal="center" vertical="center"/>
    </xf>
    <xf numFmtId="3" fontId="7" fillId="0" borderId="4" xfId="0" applyNumberFormat="1" applyFont="1" applyBorder="1" applyAlignment="1">
      <alignment horizontal="center" vertical="center"/>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3" fontId="12" fillId="0" borderId="12" xfId="0" applyNumberFormat="1" applyFont="1" applyBorder="1" applyAlignment="1">
      <alignment horizontal="left" vertical="center" wrapText="1"/>
    </xf>
    <xf numFmtId="3" fontId="12" fillId="0" borderId="2" xfId="0" applyNumberFormat="1" applyFont="1" applyBorder="1" applyAlignment="1">
      <alignment horizontal="left" vertical="center" wrapText="1"/>
    </xf>
    <xf numFmtId="0" fontId="22" fillId="0" borderId="14" xfId="0" applyFont="1" applyBorder="1" applyAlignment="1">
      <alignment horizontal="center" vertical="center" wrapText="1"/>
    </xf>
    <xf numFmtId="3" fontId="20" fillId="0" borderId="13" xfId="0" applyNumberFormat="1" applyFont="1" applyBorder="1" applyAlignment="1">
      <alignment horizontal="center" vertical="center" wrapText="1"/>
    </xf>
    <xf numFmtId="3" fontId="20" fillId="0" borderId="12"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0" fontId="18" fillId="0" borderId="8" xfId="0" applyFont="1" applyBorder="1" applyAlignment="1">
      <alignment horizontal="center" vertical="center" textRotation="90" wrapText="1"/>
    </xf>
    <xf numFmtId="0" fontId="18" fillId="0" borderId="20" xfId="0" applyFont="1" applyBorder="1" applyAlignment="1">
      <alignment horizontal="center" vertical="center" textRotation="90" wrapText="1"/>
    </xf>
    <xf numFmtId="0" fontId="18" fillId="0" borderId="8" xfId="0" applyFont="1" applyBorder="1" applyAlignment="1">
      <alignment horizontal="center" vertical="center" textRotation="91" wrapText="1"/>
    </xf>
    <xf numFmtId="0" fontId="18" fillId="0" borderId="20" xfId="0" applyFont="1" applyBorder="1" applyAlignment="1">
      <alignment horizontal="center" vertical="center" textRotation="91" wrapText="1"/>
    </xf>
    <xf numFmtId="0" fontId="8" fillId="0" borderId="16" xfId="0" applyFont="1" applyBorder="1" applyAlignment="1">
      <alignment horizontal="center" vertical="center" textRotation="90"/>
    </xf>
    <xf numFmtId="0" fontId="17" fillId="0" borderId="16" xfId="0" applyFont="1" applyBorder="1" applyAlignment="1">
      <alignment horizontal="center" vertical="center" wrapText="1"/>
    </xf>
    <xf numFmtId="0" fontId="17"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left" vertical="center"/>
    </xf>
    <xf numFmtId="0" fontId="4" fillId="0" borderId="1" xfId="0" applyFont="1" applyBorder="1" applyAlignment="1">
      <alignment horizontal="justify" vertical="top" wrapText="1"/>
    </xf>
    <xf numFmtId="2" fontId="4" fillId="0" borderId="0" xfId="0" applyNumberFormat="1" applyFont="1" applyAlignment="1">
      <alignment horizontal="left" vertical="top" wrapText="1"/>
    </xf>
    <xf numFmtId="0" fontId="3" fillId="0" borderId="0" xfId="0" applyFont="1" applyAlignment="1">
      <alignment horizontal="left" vertical="center"/>
    </xf>
    <xf numFmtId="3" fontId="6" fillId="0" borderId="6"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3" fontId="6" fillId="0" borderId="7" xfId="0" applyNumberFormat="1" applyFont="1" applyBorder="1" applyAlignment="1">
      <alignment horizontal="center" vertical="center" wrapText="1"/>
    </xf>
    <xf numFmtId="3" fontId="7" fillId="0" borderId="6" xfId="0" quotePrefix="1" applyNumberFormat="1" applyFont="1" applyBorder="1" applyAlignment="1">
      <alignment horizontal="center" vertical="center" wrapText="1"/>
    </xf>
    <xf numFmtId="0" fontId="12" fillId="0" borderId="6" xfId="0"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3" fillId="0" borderId="0" xfId="0" applyFont="1" applyAlignment="1">
      <alignment horizontal="left" vertical="center"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ide.irmak/Desktop/G&#220;NL&#220;K%20&#304;&#350;LEMLER/&#304;DAR&#304;%20PARA%20CEZALARI%202015-2016-2017-2018-2019-2020-2021-2022/&#304;DAR&#304;%20PARA%20CEZASI-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ş Kanunu 2011-2016 ARASI"/>
      <sheetName val="İş Kanunu 2017-2021 ARASI"/>
      <sheetName val="İŞ KANUNU -2022-2023-2024 ARASI"/>
      <sheetName val="BASIN İŞ-01.01.2011-31.12.2018 "/>
      <sheetName val="BASIN İŞ-2019 ........2021 İPC"/>
      <sheetName val="BASIN-İŞ 2022 - 2023"/>
      <sheetName val="DENİZ İŞ-01.01.2011-31.12.2018 "/>
      <sheetName val="DENİZ İŞ - 2019........2021 İPC"/>
      <sheetName val="DENİZ İŞ - 2022-2023 "/>
      <sheetName val="6356 NSAYILI KANUN (2015-2021)"/>
      <sheetName val="6356 SAYILI KANUN (2022-2023)"/>
    </sheetNames>
    <sheetDataSet>
      <sheetData sheetId="0"/>
      <sheetData sheetId="1"/>
      <sheetData sheetId="2"/>
      <sheetData sheetId="3"/>
      <sheetData sheetId="4"/>
      <sheetData sheetId="5"/>
      <sheetData sheetId="6">
        <row r="4">
          <cell r="Q4">
            <v>3150</v>
          </cell>
        </row>
        <row r="5">
          <cell r="Q5">
            <v>6306</v>
          </cell>
        </row>
        <row r="7">
          <cell r="Q7">
            <v>4202</v>
          </cell>
        </row>
        <row r="8">
          <cell r="Q8">
            <v>2098</v>
          </cell>
        </row>
        <row r="9">
          <cell r="Q9">
            <v>0</v>
          </cell>
        </row>
        <row r="10">
          <cell r="Q10">
            <v>2098</v>
          </cell>
          <cell r="R10">
            <v>0</v>
          </cell>
        </row>
        <row r="11">
          <cell r="Q11">
            <v>2520</v>
          </cell>
          <cell r="R11">
            <v>1</v>
          </cell>
        </row>
        <row r="15">
          <cell r="Q15">
            <v>2098</v>
          </cell>
          <cell r="R15">
            <v>1</v>
          </cell>
        </row>
        <row r="16">
          <cell r="Q16">
            <v>1046</v>
          </cell>
          <cell r="R16">
            <v>2</v>
          </cell>
        </row>
        <row r="17">
          <cell r="Q17">
            <v>1046</v>
          </cell>
          <cell r="R17">
            <v>3</v>
          </cell>
        </row>
      </sheetData>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20" zoomScaleNormal="20" workbookViewId="0">
      <selection activeCell="S9" sqref="S9"/>
    </sheetView>
  </sheetViews>
  <sheetFormatPr defaultRowHeight="30" x14ac:dyDescent="0.2"/>
  <cols>
    <col min="1" max="1" width="34.140625" style="1" customWidth="1"/>
    <col min="2" max="2" width="99.7109375" style="1" customWidth="1"/>
    <col min="3" max="4" width="90.7109375" style="1" customWidth="1"/>
    <col min="5" max="5" width="74.42578125" style="1" customWidth="1"/>
    <col min="6" max="6" width="90.7109375" style="1" customWidth="1"/>
    <col min="7" max="7" width="53.7109375" style="1" customWidth="1"/>
    <col min="8" max="8" width="90.7109375" style="1" customWidth="1"/>
    <col min="9" max="9" width="58.28515625" style="1" customWidth="1"/>
    <col min="10" max="10" width="88.42578125" style="1" customWidth="1"/>
    <col min="11" max="11" width="69.42578125" style="1" customWidth="1"/>
    <col min="12" max="12" width="79" style="1" customWidth="1"/>
    <col min="13" max="13" width="62.42578125" style="1" customWidth="1"/>
    <col min="14" max="14" width="68.5703125" style="1" customWidth="1"/>
    <col min="15" max="15" width="65" style="1" customWidth="1"/>
    <col min="16" max="16" width="71.5703125" style="1" customWidth="1"/>
    <col min="17" max="17" width="33.5703125" style="1" customWidth="1"/>
    <col min="18" max="18" width="63" style="1" customWidth="1"/>
    <col min="19" max="16384" width="9.140625" style="1"/>
  </cols>
  <sheetData>
    <row r="1" spans="1:18" ht="163.5" customHeight="1" x14ac:dyDescent="0.2">
      <c r="A1" s="54" t="s">
        <v>35</v>
      </c>
      <c r="B1" s="54"/>
      <c r="C1" s="54"/>
      <c r="D1" s="54"/>
      <c r="E1" s="54"/>
      <c r="F1" s="54"/>
      <c r="Q1" s="16"/>
      <c r="R1" s="16"/>
    </row>
    <row r="2" spans="1:18" s="15" customFormat="1" ht="189.75" customHeight="1" x14ac:dyDescent="0.2">
      <c r="A2" s="59" t="s">
        <v>34</v>
      </c>
      <c r="B2" s="61" t="s">
        <v>33</v>
      </c>
      <c r="C2" s="55" t="s">
        <v>32</v>
      </c>
      <c r="D2" s="56"/>
      <c r="E2" s="55" t="s">
        <v>31</v>
      </c>
      <c r="F2" s="56"/>
      <c r="G2" s="55" t="s">
        <v>30</v>
      </c>
      <c r="H2" s="56"/>
      <c r="I2" s="55" t="s">
        <v>29</v>
      </c>
      <c r="J2" s="56"/>
      <c r="K2" s="55" t="s">
        <v>28</v>
      </c>
      <c r="L2" s="56"/>
      <c r="M2" s="55" t="s">
        <v>27</v>
      </c>
      <c r="N2" s="56"/>
      <c r="O2" s="31" t="s">
        <v>26</v>
      </c>
      <c r="P2" s="31"/>
      <c r="Q2" s="31" t="s">
        <v>25</v>
      </c>
      <c r="R2" s="31"/>
    </row>
    <row r="3" spans="1:18" s="14" customFormat="1" ht="114" customHeight="1" thickBot="1" x14ac:dyDescent="0.25">
      <c r="A3" s="60"/>
      <c r="B3" s="62"/>
      <c r="C3" s="57"/>
      <c r="D3" s="58"/>
      <c r="E3" s="57"/>
      <c r="F3" s="58"/>
      <c r="G3" s="57"/>
      <c r="H3" s="58"/>
      <c r="I3" s="57"/>
      <c r="J3" s="58"/>
      <c r="K3" s="57"/>
      <c r="L3" s="58"/>
      <c r="M3" s="57"/>
      <c r="N3" s="58"/>
      <c r="O3" s="32"/>
      <c r="P3" s="32"/>
      <c r="Q3" s="32"/>
      <c r="R3" s="32"/>
    </row>
    <row r="4" spans="1:18" s="8" customFormat="1" ht="249" customHeight="1" thickTop="1" x14ac:dyDescent="0.2">
      <c r="A4" s="63" t="s">
        <v>24</v>
      </c>
      <c r="B4" s="64" t="s">
        <v>23</v>
      </c>
      <c r="C4" s="9">
        <v>1848.1319999999998</v>
      </c>
      <c r="D4" s="13" t="s">
        <v>22</v>
      </c>
      <c r="E4" s="9">
        <v>2037</v>
      </c>
      <c r="F4" s="13" t="s">
        <v>22</v>
      </c>
      <c r="G4" s="9">
        <v>2195</v>
      </c>
      <c r="H4" s="13" t="s">
        <v>22</v>
      </c>
      <c r="I4" s="9">
        <v>2281</v>
      </c>
      <c r="J4" s="13" t="s">
        <v>22</v>
      </c>
      <c r="K4" s="9">
        <v>2511</v>
      </c>
      <c r="L4" s="13" t="s">
        <v>21</v>
      </c>
      <c r="M4" s="9">
        <v>2651</v>
      </c>
      <c r="N4" s="13" t="s">
        <v>21</v>
      </c>
      <c r="O4" s="9">
        <v>2752</v>
      </c>
      <c r="P4" s="12" t="s">
        <v>21</v>
      </c>
      <c r="Q4" s="21">
        <v>3150</v>
      </c>
      <c r="R4" s="13" t="s">
        <v>20</v>
      </c>
    </row>
    <row r="5" spans="1:18" s="8" customFormat="1" ht="234" customHeight="1" x14ac:dyDescent="0.2">
      <c r="A5" s="46"/>
      <c r="B5" s="65"/>
      <c r="C5" s="11">
        <v>3697.3409999999999</v>
      </c>
      <c r="D5" s="10" t="s">
        <v>19</v>
      </c>
      <c r="E5" s="9">
        <v>4076</v>
      </c>
      <c r="F5" s="10" t="s">
        <v>19</v>
      </c>
      <c r="G5" s="9">
        <v>4393</v>
      </c>
      <c r="H5" s="10" t="s">
        <v>19</v>
      </c>
      <c r="I5" s="9">
        <v>4565</v>
      </c>
      <c r="J5" s="10" t="s">
        <v>19</v>
      </c>
      <c r="K5" s="9">
        <v>5026</v>
      </c>
      <c r="L5" s="10" t="s">
        <v>19</v>
      </c>
      <c r="M5" s="9">
        <v>5306</v>
      </c>
      <c r="N5" s="10" t="s">
        <v>19</v>
      </c>
      <c r="O5" s="9">
        <v>5509</v>
      </c>
      <c r="P5" s="10" t="s">
        <v>19</v>
      </c>
      <c r="Q5" s="22">
        <v>6306</v>
      </c>
      <c r="R5" s="10" t="s">
        <v>19</v>
      </c>
    </row>
    <row r="6" spans="1:18" ht="225" customHeight="1" x14ac:dyDescent="0.2">
      <c r="A6" s="46"/>
      <c r="B6" s="66" t="s">
        <v>18</v>
      </c>
      <c r="C6" s="37" t="s">
        <v>17</v>
      </c>
      <c r="D6" s="38"/>
      <c r="E6" s="37" t="s">
        <v>17</v>
      </c>
      <c r="F6" s="38"/>
      <c r="G6" s="37" t="s">
        <v>17</v>
      </c>
      <c r="H6" s="38"/>
      <c r="I6" s="37" t="s">
        <v>17</v>
      </c>
      <c r="J6" s="38"/>
      <c r="K6" s="37" t="s">
        <v>17</v>
      </c>
      <c r="L6" s="38"/>
      <c r="M6" s="37" t="s">
        <v>17</v>
      </c>
      <c r="N6" s="38"/>
      <c r="O6" s="37" t="s">
        <v>17</v>
      </c>
      <c r="P6" s="38"/>
      <c r="Q6" s="37" t="s">
        <v>17</v>
      </c>
      <c r="R6" s="38"/>
    </row>
    <row r="7" spans="1:18" ht="81" customHeight="1" x14ac:dyDescent="0.2">
      <c r="A7" s="40"/>
      <c r="B7" s="67"/>
      <c r="C7" s="23">
        <v>2465.2529999999997</v>
      </c>
      <c r="D7" s="24"/>
      <c r="E7" s="23">
        <v>2717</v>
      </c>
      <c r="F7" s="24">
        <v>0</v>
      </c>
      <c r="G7" s="23">
        <v>2928</v>
      </c>
      <c r="H7" s="24">
        <v>0</v>
      </c>
      <c r="I7" s="23">
        <v>3043</v>
      </c>
      <c r="J7" s="24">
        <v>0</v>
      </c>
      <c r="K7" s="23">
        <v>3350</v>
      </c>
      <c r="L7" s="24">
        <v>0</v>
      </c>
      <c r="M7" s="23">
        <v>3536</v>
      </c>
      <c r="N7" s="24">
        <v>0</v>
      </c>
      <c r="O7" s="23">
        <v>3671</v>
      </c>
      <c r="P7" s="24">
        <v>0</v>
      </c>
      <c r="Q7" s="23">
        <v>4202</v>
      </c>
      <c r="R7" s="24">
        <v>0</v>
      </c>
    </row>
    <row r="8" spans="1:18" ht="149.25" customHeight="1" x14ac:dyDescent="0.2">
      <c r="A8" s="39" t="s">
        <v>16</v>
      </c>
      <c r="B8" s="50" t="s">
        <v>15</v>
      </c>
      <c r="C8" s="35">
        <v>1232.088</v>
      </c>
      <c r="D8" s="52" t="s">
        <v>14</v>
      </c>
      <c r="E8" s="35">
        <v>1358</v>
      </c>
      <c r="F8" s="33" t="s">
        <v>14</v>
      </c>
      <c r="G8" s="35">
        <v>1463</v>
      </c>
      <c r="H8" s="33" t="s">
        <v>14</v>
      </c>
      <c r="I8" s="35">
        <v>1520</v>
      </c>
      <c r="J8" s="33" t="s">
        <v>14</v>
      </c>
      <c r="K8" s="35">
        <v>1673</v>
      </c>
      <c r="L8" s="33" t="s">
        <v>14</v>
      </c>
      <c r="M8" s="35">
        <v>1766</v>
      </c>
      <c r="N8" s="33" t="s">
        <v>14</v>
      </c>
      <c r="O8" s="35">
        <v>1833</v>
      </c>
      <c r="P8" s="33" t="s">
        <v>14</v>
      </c>
      <c r="Q8" s="35">
        <v>2098</v>
      </c>
      <c r="R8" s="33" t="s">
        <v>14</v>
      </c>
    </row>
    <row r="9" spans="1:18" ht="282.75" customHeight="1" x14ac:dyDescent="0.2">
      <c r="A9" s="47"/>
      <c r="B9" s="51"/>
      <c r="C9" s="36"/>
      <c r="D9" s="53"/>
      <c r="E9" s="36"/>
      <c r="F9" s="34"/>
      <c r="G9" s="36"/>
      <c r="H9" s="34"/>
      <c r="I9" s="36"/>
      <c r="J9" s="34"/>
      <c r="K9" s="36"/>
      <c r="L9" s="34"/>
      <c r="M9" s="36">
        <v>0</v>
      </c>
      <c r="N9" s="34"/>
      <c r="O9" s="36">
        <v>0</v>
      </c>
      <c r="P9" s="34"/>
      <c r="Q9" s="36">
        <v>0</v>
      </c>
      <c r="R9" s="34"/>
    </row>
    <row r="10" spans="1:18" ht="354" customHeight="1" x14ac:dyDescent="0.2">
      <c r="A10" s="6" t="s">
        <v>13</v>
      </c>
      <c r="B10" s="5" t="s">
        <v>12</v>
      </c>
      <c r="C10" s="48">
        <v>1232.088</v>
      </c>
      <c r="D10" s="49"/>
      <c r="E10" s="48">
        <v>1358</v>
      </c>
      <c r="F10" s="49"/>
      <c r="G10" s="48">
        <v>1463</v>
      </c>
      <c r="H10" s="49">
        <v>0</v>
      </c>
      <c r="I10" s="48">
        <v>1520</v>
      </c>
      <c r="J10" s="49">
        <v>0</v>
      </c>
      <c r="K10" s="48">
        <v>1673</v>
      </c>
      <c r="L10" s="49">
        <v>0</v>
      </c>
      <c r="M10" s="48">
        <v>1766</v>
      </c>
      <c r="N10" s="49">
        <v>0</v>
      </c>
      <c r="O10" s="23">
        <v>1833</v>
      </c>
      <c r="P10" s="24">
        <v>0</v>
      </c>
      <c r="Q10" s="23">
        <v>2098</v>
      </c>
      <c r="R10" s="24">
        <v>0</v>
      </c>
    </row>
    <row r="11" spans="1:18" ht="409.5" customHeight="1" x14ac:dyDescent="0.2">
      <c r="A11" s="6" t="s">
        <v>11</v>
      </c>
      <c r="B11" s="7" t="s">
        <v>10</v>
      </c>
      <c r="C11" s="48">
        <v>1478</v>
      </c>
      <c r="D11" s="49"/>
      <c r="E11" s="48">
        <v>1629</v>
      </c>
      <c r="F11" s="49"/>
      <c r="G11" s="48">
        <v>1756</v>
      </c>
      <c r="H11" s="49">
        <v>0</v>
      </c>
      <c r="I11" s="48">
        <v>1825</v>
      </c>
      <c r="J11" s="49">
        <v>0</v>
      </c>
      <c r="K11" s="48">
        <v>2009</v>
      </c>
      <c r="L11" s="49">
        <v>0</v>
      </c>
      <c r="M11" s="48">
        <v>2121</v>
      </c>
      <c r="N11" s="49">
        <v>0</v>
      </c>
      <c r="O11" s="23">
        <v>2202</v>
      </c>
      <c r="P11" s="24">
        <v>0</v>
      </c>
      <c r="Q11" s="23">
        <v>2520</v>
      </c>
      <c r="R11" s="24">
        <v>1</v>
      </c>
    </row>
    <row r="12" spans="1:18" ht="408" customHeight="1" x14ac:dyDescent="0.2">
      <c r="A12" s="39" t="s">
        <v>9</v>
      </c>
      <c r="B12" s="43" t="s">
        <v>8</v>
      </c>
      <c r="C12" s="25" t="s">
        <v>7</v>
      </c>
      <c r="D12" s="26"/>
      <c r="E12" s="25" t="s">
        <v>7</v>
      </c>
      <c r="F12" s="26"/>
      <c r="G12" s="25" t="s">
        <v>7</v>
      </c>
      <c r="H12" s="26"/>
      <c r="I12" s="25" t="s">
        <v>7</v>
      </c>
      <c r="J12" s="26"/>
      <c r="K12" s="25" t="s">
        <v>7</v>
      </c>
      <c r="L12" s="26"/>
      <c r="M12" s="25" t="s">
        <v>7</v>
      </c>
      <c r="N12" s="26"/>
      <c r="O12" s="25" t="s">
        <v>7</v>
      </c>
      <c r="P12" s="26"/>
      <c r="Q12" s="25" t="s">
        <v>7</v>
      </c>
      <c r="R12" s="26"/>
    </row>
    <row r="13" spans="1:18" ht="408.75" customHeight="1" x14ac:dyDescent="0.2">
      <c r="A13" s="46"/>
      <c r="B13" s="44"/>
      <c r="C13" s="27"/>
      <c r="D13" s="28"/>
      <c r="E13" s="27"/>
      <c r="F13" s="28"/>
      <c r="G13" s="27"/>
      <c r="H13" s="28"/>
      <c r="I13" s="27"/>
      <c r="J13" s="28"/>
      <c r="K13" s="27"/>
      <c r="L13" s="28"/>
      <c r="M13" s="27"/>
      <c r="N13" s="28"/>
      <c r="O13" s="27"/>
      <c r="P13" s="28"/>
      <c r="Q13" s="27"/>
      <c r="R13" s="28"/>
    </row>
    <row r="14" spans="1:18" ht="262.5" customHeight="1" x14ac:dyDescent="0.2">
      <c r="A14" s="40"/>
      <c r="B14" s="45"/>
      <c r="C14" s="29"/>
      <c r="D14" s="30"/>
      <c r="E14" s="29"/>
      <c r="F14" s="30"/>
      <c r="G14" s="29"/>
      <c r="H14" s="30"/>
      <c r="I14" s="29"/>
      <c r="J14" s="30"/>
      <c r="K14" s="29"/>
      <c r="L14" s="30"/>
      <c r="M14" s="29"/>
      <c r="N14" s="30"/>
      <c r="O14" s="29"/>
      <c r="P14" s="30"/>
      <c r="Q14" s="29"/>
      <c r="R14" s="30"/>
    </row>
    <row r="15" spans="1:18" ht="174" customHeight="1" x14ac:dyDescent="0.2">
      <c r="A15" s="39" t="s">
        <v>6</v>
      </c>
      <c r="B15" s="41" t="s">
        <v>5</v>
      </c>
      <c r="C15" s="48">
        <v>1232.088</v>
      </c>
      <c r="D15" s="49"/>
      <c r="E15" s="48">
        <v>1358</v>
      </c>
      <c r="F15" s="49"/>
      <c r="G15" s="48">
        <v>1463</v>
      </c>
      <c r="H15" s="49"/>
      <c r="I15" s="48">
        <v>1520</v>
      </c>
      <c r="J15" s="49"/>
      <c r="K15" s="48">
        <v>1673</v>
      </c>
      <c r="L15" s="49"/>
      <c r="M15" s="48">
        <v>1766</v>
      </c>
      <c r="N15" s="49">
        <v>0</v>
      </c>
      <c r="O15" s="23">
        <v>1833</v>
      </c>
      <c r="P15" s="24">
        <v>0</v>
      </c>
      <c r="Q15" s="23">
        <v>2098</v>
      </c>
      <c r="R15" s="24">
        <v>1</v>
      </c>
    </row>
    <row r="16" spans="1:18" ht="191.25" customHeight="1" x14ac:dyDescent="0.2">
      <c r="A16" s="40"/>
      <c r="B16" s="42"/>
      <c r="C16" s="48">
        <v>616.04399999999998</v>
      </c>
      <c r="D16" s="49"/>
      <c r="E16" s="48">
        <v>679</v>
      </c>
      <c r="F16" s="49"/>
      <c r="G16" s="48">
        <v>731</v>
      </c>
      <c r="H16" s="49"/>
      <c r="I16" s="48">
        <v>759</v>
      </c>
      <c r="J16" s="49"/>
      <c r="K16" s="48">
        <v>835</v>
      </c>
      <c r="L16" s="49"/>
      <c r="M16" s="48">
        <v>881</v>
      </c>
      <c r="N16" s="49">
        <v>0</v>
      </c>
      <c r="O16" s="23">
        <v>914</v>
      </c>
      <c r="P16" s="24">
        <v>0</v>
      </c>
      <c r="Q16" s="23">
        <v>1046</v>
      </c>
      <c r="R16" s="24">
        <v>2</v>
      </c>
    </row>
    <row r="17" spans="1:18" ht="229.5" customHeight="1" x14ac:dyDescent="0.2">
      <c r="A17" s="6" t="s">
        <v>4</v>
      </c>
      <c r="B17" s="5" t="s">
        <v>3</v>
      </c>
      <c r="C17" s="48">
        <v>616.04399999999998</v>
      </c>
      <c r="D17" s="49"/>
      <c r="E17" s="48">
        <v>679</v>
      </c>
      <c r="F17" s="49"/>
      <c r="G17" s="48">
        <v>731</v>
      </c>
      <c r="H17" s="49"/>
      <c r="I17" s="48">
        <v>759</v>
      </c>
      <c r="J17" s="49"/>
      <c r="K17" s="48">
        <v>835</v>
      </c>
      <c r="L17" s="49"/>
      <c r="M17" s="48">
        <v>881</v>
      </c>
      <c r="N17" s="49">
        <v>0</v>
      </c>
      <c r="O17" s="23">
        <v>914</v>
      </c>
      <c r="P17" s="24">
        <v>0</v>
      </c>
      <c r="Q17" s="23">
        <v>1046</v>
      </c>
      <c r="R17" s="24">
        <v>3</v>
      </c>
    </row>
    <row r="18" spans="1:18" ht="45.75" customHeight="1" x14ac:dyDescent="0.2">
      <c r="A18" s="69" t="s">
        <v>2</v>
      </c>
      <c r="B18" s="69"/>
      <c r="C18" s="69"/>
      <c r="D18" s="69"/>
      <c r="E18" s="69"/>
      <c r="F18" s="69"/>
      <c r="G18" s="4"/>
    </row>
    <row r="19" spans="1:18" ht="45" customHeight="1" x14ac:dyDescent="0.2">
      <c r="A19" s="70" t="s">
        <v>1</v>
      </c>
      <c r="B19" s="70"/>
      <c r="C19" s="70"/>
      <c r="D19" s="70"/>
      <c r="E19" s="70"/>
      <c r="F19" s="70"/>
      <c r="G19" s="70"/>
      <c r="H19" s="70"/>
      <c r="I19" s="70"/>
      <c r="J19" s="70"/>
      <c r="K19" s="70"/>
      <c r="L19" s="70"/>
      <c r="M19" s="70"/>
      <c r="N19" s="70"/>
      <c r="Q19" s="3"/>
      <c r="R19" s="3"/>
    </row>
    <row r="20" spans="1:18" ht="69.75" customHeight="1" x14ac:dyDescent="0.2">
      <c r="A20" s="71" t="s">
        <v>0</v>
      </c>
      <c r="B20" s="71"/>
      <c r="C20" s="71"/>
      <c r="D20" s="71"/>
      <c r="E20" s="71"/>
      <c r="F20" s="71"/>
      <c r="G20" s="71"/>
      <c r="H20" s="71"/>
      <c r="I20" s="71"/>
      <c r="J20" s="71"/>
      <c r="K20" s="71"/>
      <c r="L20" s="71"/>
      <c r="Q20" s="2"/>
      <c r="R20" s="2"/>
    </row>
    <row r="21" spans="1:18" ht="15.95" customHeight="1" x14ac:dyDescent="0.2"/>
    <row r="22" spans="1:18" ht="15.95" customHeight="1" x14ac:dyDescent="0.2"/>
    <row r="23" spans="1:18" ht="15.95" customHeight="1" x14ac:dyDescent="0.2"/>
    <row r="24" spans="1:18" ht="15.95" customHeight="1" x14ac:dyDescent="0.2"/>
    <row r="25" spans="1:18" ht="15.95" customHeight="1" x14ac:dyDescent="0.2"/>
    <row r="26" spans="1:18" ht="15.95" customHeight="1" x14ac:dyDescent="0.2"/>
    <row r="27" spans="1:18" ht="15.95" customHeight="1" x14ac:dyDescent="0.2"/>
    <row r="28" spans="1:18" ht="15.95" customHeight="1" x14ac:dyDescent="0.2"/>
    <row r="29" spans="1:18" ht="15.95" customHeight="1" x14ac:dyDescent="0.2"/>
    <row r="30" spans="1:18" ht="15.95" customHeight="1" x14ac:dyDescent="0.2"/>
    <row r="31" spans="1:18" ht="15.95" customHeight="1" x14ac:dyDescent="0.2"/>
    <row r="32" spans="1:18" ht="15.95" customHeight="1" x14ac:dyDescent="0.2"/>
    <row r="33" spans="1:2" ht="15.95" customHeight="1" x14ac:dyDescent="0.2"/>
    <row r="34" spans="1:2" ht="15.95" customHeight="1" x14ac:dyDescent="0.2"/>
    <row r="35" spans="1:2" ht="15.95" customHeight="1" x14ac:dyDescent="0.2"/>
    <row r="36" spans="1:2" ht="15.95" customHeight="1" x14ac:dyDescent="0.2"/>
    <row r="37" spans="1:2" ht="124.5" customHeight="1" x14ac:dyDescent="0.2">
      <c r="A37" s="68"/>
      <c r="B37" s="68"/>
    </row>
    <row r="38" spans="1:2" ht="122.25" customHeight="1" x14ac:dyDescent="0.2">
      <c r="A38" s="68"/>
      <c r="B38" s="68"/>
    </row>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sheetData>
  <mergeCells count="105">
    <mergeCell ref="A37:B37"/>
    <mergeCell ref="A38:B38"/>
    <mergeCell ref="M15:N15"/>
    <mergeCell ref="O15:P15"/>
    <mergeCell ref="C16:D16"/>
    <mergeCell ref="E16:F16"/>
    <mergeCell ref="G16:H16"/>
    <mergeCell ref="I16:J16"/>
    <mergeCell ref="O16:P16"/>
    <mergeCell ref="K16:L16"/>
    <mergeCell ref="M16:N16"/>
    <mergeCell ref="K17:L17"/>
    <mergeCell ref="M17:N17"/>
    <mergeCell ref="O17:P17"/>
    <mergeCell ref="A18:F18"/>
    <mergeCell ref="A19:N19"/>
    <mergeCell ref="A20:L20"/>
    <mergeCell ref="C17:D17"/>
    <mergeCell ref="E17:F17"/>
    <mergeCell ref="G17:H17"/>
    <mergeCell ref="I17:J17"/>
    <mergeCell ref="E15:F15"/>
    <mergeCell ref="G15:H15"/>
    <mergeCell ref="I15:J15"/>
    <mergeCell ref="K15:L15"/>
    <mergeCell ref="O10:P10"/>
    <mergeCell ref="I11:J11"/>
    <mergeCell ref="I10:J10"/>
    <mergeCell ref="O11:P11"/>
    <mergeCell ref="K11:L11"/>
    <mergeCell ref="M11:N11"/>
    <mergeCell ref="G12:H14"/>
    <mergeCell ref="I12:J14"/>
    <mergeCell ref="K12:L14"/>
    <mergeCell ref="M12:N14"/>
    <mergeCell ref="O12:P14"/>
    <mergeCell ref="K10:L10"/>
    <mergeCell ref="M10:N10"/>
    <mergeCell ref="M2:N3"/>
    <mergeCell ref="O2:P3"/>
    <mergeCell ref="O6:P6"/>
    <mergeCell ref="K8:K9"/>
    <mergeCell ref="K7:L7"/>
    <mergeCell ref="M7:N7"/>
    <mergeCell ref="O7:P7"/>
    <mergeCell ref="P8:P9"/>
    <mergeCell ref="N8:N9"/>
    <mergeCell ref="O8:O9"/>
    <mergeCell ref="L8:L9"/>
    <mergeCell ref="M8:M9"/>
    <mergeCell ref="M6:N6"/>
    <mergeCell ref="K2:L3"/>
    <mergeCell ref="K6:L6"/>
    <mergeCell ref="E7:F7"/>
    <mergeCell ref="G7:H7"/>
    <mergeCell ref="F8:F9"/>
    <mergeCell ref="J8:J9"/>
    <mergeCell ref="G8:G9"/>
    <mergeCell ref="I8:I9"/>
    <mergeCell ref="A1:F1"/>
    <mergeCell ref="C2:D3"/>
    <mergeCell ref="E2:F3"/>
    <mergeCell ref="A2:A3"/>
    <mergeCell ref="B2:B3"/>
    <mergeCell ref="G2:H3"/>
    <mergeCell ref="I2:J3"/>
    <mergeCell ref="A4:A7"/>
    <mergeCell ref="B4:B5"/>
    <mergeCell ref="B6:B7"/>
    <mergeCell ref="E6:F6"/>
    <mergeCell ref="G6:H6"/>
    <mergeCell ref="I6:J6"/>
    <mergeCell ref="I7:J7"/>
    <mergeCell ref="C7:D7"/>
    <mergeCell ref="C6:D6"/>
    <mergeCell ref="E12:F14"/>
    <mergeCell ref="D8:D9"/>
    <mergeCell ref="C8:C9"/>
    <mergeCell ref="E8:E9"/>
    <mergeCell ref="E10:F10"/>
    <mergeCell ref="G10:H10"/>
    <mergeCell ref="H8:H9"/>
    <mergeCell ref="E11:F11"/>
    <mergeCell ref="G11:H11"/>
    <mergeCell ref="A15:A16"/>
    <mergeCell ref="B15:B16"/>
    <mergeCell ref="B12:B14"/>
    <mergeCell ref="A12:A14"/>
    <mergeCell ref="A8:A9"/>
    <mergeCell ref="C12:D14"/>
    <mergeCell ref="C10:D10"/>
    <mergeCell ref="C15:D15"/>
    <mergeCell ref="C11:D11"/>
    <mergeCell ref="B8:B9"/>
    <mergeCell ref="Q17:R17"/>
    <mergeCell ref="Q16:R16"/>
    <mergeCell ref="Q15:R15"/>
    <mergeCell ref="Q12:R14"/>
    <mergeCell ref="Q2:R3"/>
    <mergeCell ref="R8:R9"/>
    <mergeCell ref="Q8:Q9"/>
    <mergeCell ref="Q7:R7"/>
    <mergeCell ref="Q6:R6"/>
    <mergeCell ref="Q11:R11"/>
    <mergeCell ref="Q10:R10"/>
  </mergeCells>
  <printOptions horizontalCentered="1" verticalCentered="1"/>
  <pageMargins left="0.39370078740157483" right="0.35433070866141736" top="0.39370078740157483" bottom="0.39370078740157483" header="0" footer="0"/>
  <pageSetup paperSize="9" scale="1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0" zoomScale="30" zoomScaleNormal="30" zoomScaleSheetLayoutView="30" workbookViewId="0">
      <selection activeCell="L19" sqref="L19"/>
    </sheetView>
  </sheetViews>
  <sheetFormatPr defaultRowHeight="30" x14ac:dyDescent="0.2"/>
  <cols>
    <col min="1" max="1" width="23.7109375" style="1" customWidth="1"/>
    <col min="2" max="2" width="107.85546875" style="1" customWidth="1"/>
    <col min="3" max="3" width="57.5703125" style="1" customWidth="1"/>
    <col min="4" max="4" width="69.5703125" style="1" customWidth="1"/>
    <col min="5" max="5" width="52.85546875" style="1" customWidth="1"/>
    <col min="6" max="6" width="71.42578125" style="1" customWidth="1"/>
    <col min="7" max="7" width="54.7109375" style="1" customWidth="1"/>
    <col min="8" max="8" width="76.5703125" style="1" customWidth="1"/>
    <col min="9" max="16384" width="9.140625" style="1"/>
  </cols>
  <sheetData>
    <row r="1" spans="1:8" ht="233.25" customHeight="1" x14ac:dyDescent="0.2">
      <c r="A1" s="54" t="s">
        <v>35</v>
      </c>
      <c r="B1" s="54"/>
      <c r="C1" s="54"/>
      <c r="D1" s="54"/>
      <c r="E1" s="54"/>
      <c r="F1" s="54"/>
      <c r="G1" s="54"/>
      <c r="H1" s="54"/>
    </row>
    <row r="2" spans="1:8" s="15" customFormat="1" ht="189.75" customHeight="1" x14ac:dyDescent="0.2">
      <c r="A2" s="59" t="s">
        <v>34</v>
      </c>
      <c r="B2" s="61" t="s">
        <v>33</v>
      </c>
      <c r="C2" s="73" t="s">
        <v>38</v>
      </c>
      <c r="D2" s="74"/>
      <c r="E2" s="73" t="s">
        <v>37</v>
      </c>
      <c r="F2" s="74"/>
      <c r="G2" s="73" t="s">
        <v>36</v>
      </c>
      <c r="H2" s="74"/>
    </row>
    <row r="3" spans="1:8" s="14" customFormat="1" ht="114" customHeight="1" thickBot="1" x14ac:dyDescent="0.25">
      <c r="A3" s="60"/>
      <c r="B3" s="62"/>
      <c r="C3" s="75"/>
      <c r="D3" s="76"/>
      <c r="E3" s="75"/>
      <c r="F3" s="76"/>
      <c r="G3" s="75"/>
      <c r="H3" s="76"/>
    </row>
    <row r="4" spans="1:8" s="8" customFormat="1" ht="159" customHeight="1" thickTop="1" x14ac:dyDescent="0.2">
      <c r="A4" s="63" t="s">
        <v>24</v>
      </c>
      <c r="B4" s="64" t="s">
        <v>41</v>
      </c>
      <c r="C4" s="20">
        <f>TRUNC('DENİZ İŞ-01.01.2011-31.12.2018 '!Q4*1.2373,0)</f>
        <v>3897</v>
      </c>
      <c r="D4" s="18" t="s">
        <v>21</v>
      </c>
      <c r="E4" s="19">
        <f>TRUNC(C4*1.2258,0)</f>
        <v>4776</v>
      </c>
      <c r="F4" s="18" t="s">
        <v>21</v>
      </c>
      <c r="G4" s="19">
        <f>TRUNC(E4*1.0911,0)</f>
        <v>5211</v>
      </c>
      <c r="H4" s="18" t="s">
        <v>21</v>
      </c>
    </row>
    <row r="5" spans="1:8" s="8" customFormat="1" ht="78.75" customHeight="1" x14ac:dyDescent="0.2">
      <c r="A5" s="46"/>
      <c r="B5" s="65"/>
      <c r="C5" s="20">
        <f>TRUNC('DENİZ İŞ-01.01.2011-31.12.2018 '!Q5*1.2373,0)</f>
        <v>7802</v>
      </c>
      <c r="D5" s="18" t="s">
        <v>19</v>
      </c>
      <c r="E5" s="19">
        <f>TRUNC(C5*1.2258,0)</f>
        <v>9563</v>
      </c>
      <c r="F5" s="18" t="s">
        <v>19</v>
      </c>
      <c r="G5" s="19">
        <f>TRUNC(E5*1.0911,0)</f>
        <v>10434</v>
      </c>
      <c r="H5" s="18" t="s">
        <v>19</v>
      </c>
    </row>
    <row r="6" spans="1:8" ht="170.25" customHeight="1" x14ac:dyDescent="0.2">
      <c r="A6" s="46"/>
      <c r="B6" s="66" t="s">
        <v>18</v>
      </c>
      <c r="C6" s="77" t="s">
        <v>17</v>
      </c>
      <c r="D6" s="78"/>
      <c r="E6" s="77" t="s">
        <v>17</v>
      </c>
      <c r="F6" s="78"/>
      <c r="G6" s="77" t="s">
        <v>17</v>
      </c>
      <c r="H6" s="78"/>
    </row>
    <row r="7" spans="1:8" ht="81" customHeight="1" x14ac:dyDescent="0.2">
      <c r="A7" s="40"/>
      <c r="B7" s="67"/>
      <c r="C7" s="79">
        <f>TRUNC('DENİZ İŞ-01.01.2011-31.12.2018 '!Q7*1.2373,0)</f>
        <v>5199</v>
      </c>
      <c r="D7" s="79"/>
      <c r="E7" s="79">
        <f>TRUNC(C7*1.2258,0)</f>
        <v>6372</v>
      </c>
      <c r="F7" s="79"/>
      <c r="G7" s="79">
        <f>TRUNC(E7*1.0911,0)</f>
        <v>6952</v>
      </c>
      <c r="H7" s="79"/>
    </row>
    <row r="8" spans="1:8" ht="149.25" customHeight="1" x14ac:dyDescent="0.2">
      <c r="A8" s="39" t="s">
        <v>16</v>
      </c>
      <c r="B8" s="50" t="s">
        <v>15</v>
      </c>
      <c r="C8" s="80">
        <f>TRUNC('DENİZ İŞ-01.01.2011-31.12.2018 '!Q8*1.2373,0)</f>
        <v>2595</v>
      </c>
      <c r="D8" s="81" t="s">
        <v>14</v>
      </c>
      <c r="E8" s="80">
        <f>TRUNC(C8*1.2258,0)</f>
        <v>3180</v>
      </c>
      <c r="F8" s="81" t="s">
        <v>14</v>
      </c>
      <c r="G8" s="80">
        <f>TRUNC(E8*1.0911,0)</f>
        <v>3469</v>
      </c>
      <c r="H8" s="81" t="s">
        <v>14</v>
      </c>
    </row>
    <row r="9" spans="1:8" ht="196.5" customHeight="1" x14ac:dyDescent="0.2">
      <c r="A9" s="47"/>
      <c r="B9" s="51"/>
      <c r="C9" s="80">
        <f>TRUNC('DENİZ İŞ-01.01.2011-31.12.2018 '!Q9*1.2373,0)</f>
        <v>0</v>
      </c>
      <c r="D9" s="81"/>
      <c r="E9" s="80">
        <f>TRUNC(C9*1.2373,0)</f>
        <v>0</v>
      </c>
      <c r="F9" s="81"/>
      <c r="G9" s="80">
        <f>TRUNC(E9*1.2373,0)</f>
        <v>0</v>
      </c>
      <c r="H9" s="81"/>
    </row>
    <row r="10" spans="1:8" ht="245.25" customHeight="1" x14ac:dyDescent="0.2">
      <c r="A10" s="6" t="s">
        <v>13</v>
      </c>
      <c r="B10" s="5" t="s">
        <v>12</v>
      </c>
      <c r="C10" s="72">
        <f>TRUNC('DENİZ İŞ-01.01.2011-31.12.2018 '!Q10*1.2373,0)</f>
        <v>2595</v>
      </c>
      <c r="D10" s="72">
        <f>TRUNC('DENİZ İŞ-01.01.2011-31.12.2018 '!R10*1.2373,0)</f>
        <v>0</v>
      </c>
      <c r="E10" s="72">
        <f>TRUNC(C10*1.2258,0)</f>
        <v>3180</v>
      </c>
      <c r="F10" s="72">
        <f>TRUNC(D10*1.2373,0)</f>
        <v>0</v>
      </c>
      <c r="G10" s="72">
        <f>TRUNC(E10*1.0911,0)</f>
        <v>3469</v>
      </c>
      <c r="H10" s="72">
        <f>TRUNC(F10*1.2373,0)</f>
        <v>0</v>
      </c>
    </row>
    <row r="11" spans="1:8" ht="268.5" customHeight="1" x14ac:dyDescent="0.2">
      <c r="A11" s="6" t="s">
        <v>11</v>
      </c>
      <c r="B11" s="7" t="s">
        <v>10</v>
      </c>
      <c r="C11" s="72">
        <f>TRUNC('DENİZ İŞ-01.01.2011-31.12.2018 '!Q11*1.2373,0)</f>
        <v>3117</v>
      </c>
      <c r="D11" s="72">
        <f>TRUNC('DENİZ İŞ-01.01.2011-31.12.2018 '!R11*1.2373,0)</f>
        <v>1</v>
      </c>
      <c r="E11" s="72">
        <f>TRUNC(C11*1.2258,0)</f>
        <v>3820</v>
      </c>
      <c r="F11" s="72">
        <f>TRUNC(D11*1.2373,0)</f>
        <v>1</v>
      </c>
      <c r="G11" s="72">
        <f>TRUNC(E11*1.0911,0)</f>
        <v>4168</v>
      </c>
      <c r="H11" s="72">
        <f>TRUNC(F11*1.2373,0)</f>
        <v>1</v>
      </c>
    </row>
    <row r="12" spans="1:8" ht="408" customHeight="1" x14ac:dyDescent="0.2">
      <c r="A12" s="39" t="s">
        <v>9</v>
      </c>
      <c r="B12" s="43" t="s">
        <v>8</v>
      </c>
      <c r="C12" s="25" t="s">
        <v>7</v>
      </c>
      <c r="D12" s="26"/>
      <c r="E12" s="25" t="s">
        <v>7</v>
      </c>
      <c r="F12" s="26"/>
      <c r="G12" s="25" t="s">
        <v>7</v>
      </c>
      <c r="H12" s="26"/>
    </row>
    <row r="13" spans="1:8" ht="408.75" customHeight="1" x14ac:dyDescent="0.2">
      <c r="A13" s="46"/>
      <c r="B13" s="44"/>
      <c r="C13" s="27"/>
      <c r="D13" s="28"/>
      <c r="E13" s="27"/>
      <c r="F13" s="28"/>
      <c r="G13" s="27"/>
      <c r="H13" s="28"/>
    </row>
    <row r="14" spans="1:8" ht="262.5" customHeight="1" x14ac:dyDescent="0.2">
      <c r="A14" s="40"/>
      <c r="B14" s="45"/>
      <c r="C14" s="29"/>
      <c r="D14" s="30"/>
      <c r="E14" s="29"/>
      <c r="F14" s="30"/>
      <c r="G14" s="29"/>
      <c r="H14" s="30"/>
    </row>
    <row r="15" spans="1:8" ht="174" customHeight="1" x14ac:dyDescent="0.2">
      <c r="A15" s="39" t="s">
        <v>6</v>
      </c>
      <c r="B15" s="41" t="s">
        <v>5</v>
      </c>
      <c r="C15" s="72">
        <f>TRUNC('DENİZ İŞ-01.01.2011-31.12.2018 '!Q15*1.2373,0)</f>
        <v>2595</v>
      </c>
      <c r="D15" s="72">
        <f>TRUNC('DENİZ İŞ-01.01.2011-31.12.2018 '!R15*1.2373,0)</f>
        <v>1</v>
      </c>
      <c r="E15" s="72">
        <f>TRUNC(C15*1.2258,0)</f>
        <v>3180</v>
      </c>
      <c r="F15" s="72">
        <f>TRUNC(D15*1.2373,0)</f>
        <v>1</v>
      </c>
      <c r="G15" s="72">
        <f>TRUNC(E15*1.0911,0)</f>
        <v>3469</v>
      </c>
      <c r="H15" s="72">
        <f>TRUNC(F15*1.2373,0)</f>
        <v>1</v>
      </c>
    </row>
    <row r="16" spans="1:8" ht="191.25" customHeight="1" x14ac:dyDescent="0.2">
      <c r="A16" s="40"/>
      <c r="B16" s="42"/>
      <c r="C16" s="72">
        <f>TRUNC('DENİZ İŞ-01.01.2011-31.12.2018 '!Q16*1.2373,0)</f>
        <v>1294</v>
      </c>
      <c r="D16" s="72">
        <f>TRUNC('DENİZ İŞ-01.01.2011-31.12.2018 '!R16*1.2373,0)</f>
        <v>2</v>
      </c>
      <c r="E16" s="72">
        <f>TRUNC(C16*1.2258,0)</f>
        <v>1586</v>
      </c>
      <c r="F16" s="72">
        <f>TRUNC(D16*1.2373,0)</f>
        <v>2</v>
      </c>
      <c r="G16" s="72">
        <f>TRUNC(E16*1.0911,0)</f>
        <v>1730</v>
      </c>
      <c r="H16" s="72">
        <f>TRUNC(F16*1.2373,0)</f>
        <v>2</v>
      </c>
    </row>
    <row r="17" spans="1:8" ht="229.5" customHeight="1" x14ac:dyDescent="0.2">
      <c r="A17" s="6" t="s">
        <v>4</v>
      </c>
      <c r="B17" s="5" t="s">
        <v>3</v>
      </c>
      <c r="C17" s="72">
        <f>TRUNC('DENİZ İŞ-01.01.2011-31.12.2018 '!Q17*1.2373,0)</f>
        <v>1294</v>
      </c>
      <c r="D17" s="72">
        <f>TRUNC('DENİZ İŞ-01.01.2011-31.12.2018 '!R17*1.2373,0)</f>
        <v>3</v>
      </c>
      <c r="E17" s="72">
        <f>TRUNC(C17*1.2258,0)</f>
        <v>1586</v>
      </c>
      <c r="F17" s="72">
        <f>TRUNC(D17*1.2373,0)</f>
        <v>3</v>
      </c>
      <c r="G17" s="72">
        <f>TRUNC(E17*1.0911,0)</f>
        <v>1730</v>
      </c>
      <c r="H17" s="72">
        <f>TRUNC(F17*1.2373,0)</f>
        <v>3</v>
      </c>
    </row>
    <row r="18" spans="1:8" ht="45.75" customHeight="1" x14ac:dyDescent="0.2">
      <c r="A18" s="17" t="s">
        <v>2</v>
      </c>
      <c r="B18" s="17"/>
    </row>
    <row r="19" spans="1:8" ht="93" customHeight="1" x14ac:dyDescent="0.2">
      <c r="A19" s="70" t="s">
        <v>1</v>
      </c>
      <c r="B19" s="70"/>
      <c r="C19" s="70"/>
      <c r="D19" s="70"/>
      <c r="E19" s="70"/>
      <c r="F19" s="70"/>
      <c r="G19" s="70"/>
      <c r="H19" s="70"/>
    </row>
    <row r="20" spans="1:8" ht="15.95" customHeight="1" x14ac:dyDescent="0.2"/>
    <row r="21" spans="1:8" ht="15.95" customHeight="1" x14ac:dyDescent="0.2"/>
    <row r="22" spans="1:8" ht="15.95" customHeight="1" x14ac:dyDescent="0.2"/>
    <row r="23" spans="1:8" ht="15.95" customHeight="1" x14ac:dyDescent="0.2"/>
    <row r="24" spans="1:8" ht="15.95" customHeight="1" x14ac:dyDescent="0.2"/>
    <row r="25" spans="1:8" ht="15.95" customHeight="1" x14ac:dyDescent="0.2"/>
    <row r="26" spans="1:8" ht="15.95" customHeight="1" x14ac:dyDescent="0.2"/>
    <row r="27" spans="1:8" ht="15.95" customHeight="1" x14ac:dyDescent="0.2"/>
    <row r="28" spans="1:8" ht="15.95" customHeight="1" x14ac:dyDescent="0.2"/>
    <row r="29" spans="1:8" ht="15.95" customHeight="1" x14ac:dyDescent="0.2"/>
    <row r="30" spans="1:8" ht="15.95" customHeight="1" x14ac:dyDescent="0.2"/>
    <row r="31" spans="1:8" ht="15.95" customHeight="1" x14ac:dyDescent="0.2"/>
    <row r="32" spans="1:8" ht="15.95" customHeight="1" x14ac:dyDescent="0.2"/>
    <row r="33" spans="1:2" ht="15.95" customHeight="1" x14ac:dyDescent="0.2"/>
    <row r="34" spans="1:2" ht="15.95" customHeight="1" x14ac:dyDescent="0.2"/>
    <row r="35" spans="1:2" ht="15.95" customHeight="1" x14ac:dyDescent="0.2"/>
    <row r="36" spans="1:2" ht="124.5" customHeight="1" x14ac:dyDescent="0.2">
      <c r="A36" s="68"/>
      <c r="B36" s="68"/>
    </row>
    <row r="37" spans="1:2" ht="122.25" customHeight="1" x14ac:dyDescent="0.2">
      <c r="A37" s="68"/>
      <c r="B37" s="68"/>
    </row>
    <row r="38" spans="1:2" ht="15.95" customHeight="1" x14ac:dyDescent="0.2"/>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sheetData>
  <mergeCells count="48">
    <mergeCell ref="G10:H10"/>
    <mergeCell ref="A12:A14"/>
    <mergeCell ref="B12:B14"/>
    <mergeCell ref="A36:B36"/>
    <mergeCell ref="G11:H11"/>
    <mergeCell ref="G12:H14"/>
    <mergeCell ref="G15:H15"/>
    <mergeCell ref="A37:B37"/>
    <mergeCell ref="A19:H19"/>
    <mergeCell ref="C15:D15"/>
    <mergeCell ref="C16:D16"/>
    <mergeCell ref="A15:A16"/>
    <mergeCell ref="B15:B16"/>
    <mergeCell ref="E15:F15"/>
    <mergeCell ref="E17:F17"/>
    <mergeCell ref="A2:A3"/>
    <mergeCell ref="B2:B3"/>
    <mergeCell ref="A8:A9"/>
    <mergeCell ref="B8:B9"/>
    <mergeCell ref="B6:B7"/>
    <mergeCell ref="A4:A7"/>
    <mergeCell ref="B4:B5"/>
    <mergeCell ref="C2:D3"/>
    <mergeCell ref="C6:D6"/>
    <mergeCell ref="C7:D7"/>
    <mergeCell ref="C8:C9"/>
    <mergeCell ref="D8:D9"/>
    <mergeCell ref="E2:F3"/>
    <mergeCell ref="E6:F6"/>
    <mergeCell ref="E7:F7"/>
    <mergeCell ref="E8:E9"/>
    <mergeCell ref="F8:F9"/>
    <mergeCell ref="A1:H1"/>
    <mergeCell ref="G16:H16"/>
    <mergeCell ref="G17:H17"/>
    <mergeCell ref="G2:H3"/>
    <mergeCell ref="G6:H6"/>
    <mergeCell ref="G7:H7"/>
    <mergeCell ref="G8:G9"/>
    <mergeCell ref="H8:H9"/>
    <mergeCell ref="C11:D11"/>
    <mergeCell ref="C12:D14"/>
    <mergeCell ref="C10:D10"/>
    <mergeCell ref="C17:D17"/>
    <mergeCell ref="E16:F16"/>
    <mergeCell ref="E10:F10"/>
    <mergeCell ref="E11:F11"/>
    <mergeCell ref="E12:F14"/>
  </mergeCells>
  <printOptions horizontalCentered="1" verticalCentered="1"/>
  <pageMargins left="0.39370078740157483" right="0.35433070866141736" top="0.39370078740157483" bottom="0.39370078740157483" header="0" footer="0"/>
  <pageSetup paperSize="9" scale="1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zoomScale="25" zoomScaleNormal="25" zoomScaleSheetLayoutView="30" workbookViewId="0">
      <selection activeCell="Z14" sqref="Z14"/>
    </sheetView>
  </sheetViews>
  <sheetFormatPr defaultRowHeight="30" x14ac:dyDescent="0.2"/>
  <cols>
    <col min="1" max="1" width="23.7109375" style="1" customWidth="1"/>
    <col min="2" max="2" width="116.85546875" style="1" customWidth="1"/>
    <col min="3" max="3" width="57.5703125" style="1" hidden="1" customWidth="1"/>
    <col min="4" max="4" width="69.5703125" style="1" hidden="1" customWidth="1"/>
    <col min="5" max="5" width="52.85546875" style="1" hidden="1" customWidth="1"/>
    <col min="6" max="6" width="71.42578125" style="1" hidden="1" customWidth="1"/>
    <col min="7" max="7" width="54.7109375" style="1" hidden="1" customWidth="1"/>
    <col min="8" max="8" width="8.5703125" style="1" hidden="1" customWidth="1"/>
    <col min="9" max="9" width="65.5703125" style="1" customWidth="1"/>
    <col min="10" max="10" width="84.7109375" style="1" customWidth="1"/>
    <col min="11" max="11" width="62.7109375" style="1" customWidth="1"/>
    <col min="12" max="12" width="76.5703125" style="1" customWidth="1"/>
    <col min="13" max="14" width="66.5703125" style="1" customWidth="1"/>
    <col min="15" max="16384" width="9.140625" style="1"/>
  </cols>
  <sheetData>
    <row r="1" spans="1:14" ht="233.25" customHeight="1" x14ac:dyDescent="0.2">
      <c r="A1" s="54" t="s">
        <v>35</v>
      </c>
      <c r="B1" s="54"/>
      <c r="C1" s="54"/>
      <c r="D1" s="54"/>
      <c r="E1" s="54"/>
      <c r="F1" s="54"/>
      <c r="G1" s="54"/>
      <c r="H1" s="54"/>
      <c r="I1" s="54"/>
      <c r="J1" s="54"/>
      <c r="K1" s="54"/>
      <c r="L1" s="54"/>
      <c r="M1" s="54"/>
      <c r="N1" s="54"/>
    </row>
    <row r="2" spans="1:14" s="15" customFormat="1" ht="189.75" customHeight="1" x14ac:dyDescent="0.2">
      <c r="A2" s="59" t="s">
        <v>34</v>
      </c>
      <c r="B2" s="61" t="s">
        <v>33</v>
      </c>
      <c r="C2" s="73" t="s">
        <v>38</v>
      </c>
      <c r="D2" s="74"/>
      <c r="E2" s="73" t="s">
        <v>37</v>
      </c>
      <c r="F2" s="74"/>
      <c r="G2" s="73" t="s">
        <v>36</v>
      </c>
      <c r="H2" s="74"/>
      <c r="I2" s="73" t="s">
        <v>40</v>
      </c>
      <c r="J2" s="74"/>
      <c r="K2" s="73" t="s">
        <v>39</v>
      </c>
      <c r="L2" s="74"/>
      <c r="M2" s="73" t="s">
        <v>44</v>
      </c>
      <c r="N2" s="74"/>
    </row>
    <row r="3" spans="1:14" s="14" customFormat="1" ht="114" customHeight="1" thickBot="1" x14ac:dyDescent="0.25">
      <c r="A3" s="60"/>
      <c r="B3" s="62"/>
      <c r="C3" s="75"/>
      <c r="D3" s="76"/>
      <c r="E3" s="75"/>
      <c r="F3" s="76"/>
      <c r="G3" s="75"/>
      <c r="H3" s="76"/>
      <c r="I3" s="75"/>
      <c r="J3" s="76"/>
      <c r="K3" s="75"/>
      <c r="L3" s="76"/>
      <c r="M3" s="75"/>
      <c r="N3" s="76"/>
    </row>
    <row r="4" spans="1:14" s="8" customFormat="1" ht="159" customHeight="1" thickTop="1" x14ac:dyDescent="0.2">
      <c r="A4" s="63" t="s">
        <v>24</v>
      </c>
      <c r="B4" s="64" t="s">
        <v>41</v>
      </c>
      <c r="C4" s="20">
        <f>TRUNC('[1]DENİZ İŞ-01.01.2011-31.12.2018 '!Q4*1.2373,0)</f>
        <v>3897</v>
      </c>
      <c r="D4" s="18" t="s">
        <v>21</v>
      </c>
      <c r="E4" s="19">
        <f>TRUNC(C4*1.2258,0)</f>
        <v>4776</v>
      </c>
      <c r="F4" s="18" t="s">
        <v>21</v>
      </c>
      <c r="G4" s="19">
        <f>TRUNC(E4*1.0911,0)</f>
        <v>5211</v>
      </c>
      <c r="H4" s="18" t="s">
        <v>21</v>
      </c>
      <c r="I4" s="19">
        <f>TRUNC(G4*1.362,0)</f>
        <v>7097</v>
      </c>
      <c r="J4" s="18" t="s">
        <v>21</v>
      </c>
      <c r="K4" s="19">
        <f>TRUNC(I4*2.2293,0)</f>
        <v>15821</v>
      </c>
      <c r="L4" s="18" t="s">
        <v>21</v>
      </c>
      <c r="M4" s="19">
        <f>TRUNC(K4*1.5846,0)</f>
        <v>25069</v>
      </c>
      <c r="N4" s="18" t="s">
        <v>21</v>
      </c>
    </row>
    <row r="5" spans="1:14" s="8" customFormat="1" ht="78.75" customHeight="1" x14ac:dyDescent="0.2">
      <c r="A5" s="46"/>
      <c r="B5" s="65"/>
      <c r="C5" s="20">
        <f>TRUNC('[1]DENİZ İŞ-01.01.2011-31.12.2018 '!Q5*1.2373,0)</f>
        <v>7802</v>
      </c>
      <c r="D5" s="18" t="s">
        <v>19</v>
      </c>
      <c r="E5" s="19">
        <f>TRUNC(C5*1.2258,0)</f>
        <v>9563</v>
      </c>
      <c r="F5" s="18" t="s">
        <v>19</v>
      </c>
      <c r="G5" s="19">
        <f>TRUNC(E5*1.0911,0)</f>
        <v>10434</v>
      </c>
      <c r="H5" s="18" t="s">
        <v>19</v>
      </c>
      <c r="I5" s="19">
        <f>TRUNC(G5*1.362,0)</f>
        <v>14211</v>
      </c>
      <c r="J5" s="18" t="s">
        <v>19</v>
      </c>
      <c r="K5" s="19">
        <f>TRUNC(I5*2.2293,0)</f>
        <v>31680</v>
      </c>
      <c r="L5" s="18" t="s">
        <v>19</v>
      </c>
      <c r="M5" s="19">
        <f>TRUNC(K5*1.5846,0)</f>
        <v>50200</v>
      </c>
      <c r="N5" s="18" t="s">
        <v>43</v>
      </c>
    </row>
    <row r="6" spans="1:14" ht="170.25" customHeight="1" x14ac:dyDescent="0.2">
      <c r="A6" s="46"/>
      <c r="B6" s="66" t="s">
        <v>18</v>
      </c>
      <c r="C6" s="77" t="s">
        <v>17</v>
      </c>
      <c r="D6" s="78"/>
      <c r="E6" s="77" t="s">
        <v>17</v>
      </c>
      <c r="F6" s="78"/>
      <c r="G6" s="77" t="s">
        <v>17</v>
      </c>
      <c r="H6" s="78"/>
      <c r="I6" s="77" t="s">
        <v>17</v>
      </c>
      <c r="J6" s="78"/>
      <c r="K6" s="77" t="s">
        <v>17</v>
      </c>
      <c r="L6" s="78"/>
      <c r="M6" s="77" t="s">
        <v>17</v>
      </c>
      <c r="N6" s="78"/>
    </row>
    <row r="7" spans="1:14" ht="81" customHeight="1" x14ac:dyDescent="0.2">
      <c r="A7" s="40"/>
      <c r="B7" s="67"/>
      <c r="C7" s="79">
        <f>TRUNC('[1]DENİZ İŞ-01.01.2011-31.12.2018 '!Q7*1.2373,0)</f>
        <v>5199</v>
      </c>
      <c r="D7" s="79"/>
      <c r="E7" s="79">
        <f>TRUNC(C7*1.2258,0)</f>
        <v>6372</v>
      </c>
      <c r="F7" s="79"/>
      <c r="G7" s="79">
        <f>TRUNC(E7*1.0911,0)</f>
        <v>6952</v>
      </c>
      <c r="H7" s="79"/>
      <c r="I7" s="79">
        <f>TRUNC(G7*1.362,0)</f>
        <v>9468</v>
      </c>
      <c r="J7" s="79"/>
      <c r="K7" s="79">
        <f>TRUNC(I7*2.2293,0)</f>
        <v>21107</v>
      </c>
      <c r="L7" s="79"/>
      <c r="M7" s="79">
        <f>TRUNC(K7*1.5846,0)</f>
        <v>33446</v>
      </c>
      <c r="N7" s="79"/>
    </row>
    <row r="8" spans="1:14" ht="149.25" customHeight="1" x14ac:dyDescent="0.2">
      <c r="A8" s="39" t="s">
        <v>16</v>
      </c>
      <c r="B8" s="50" t="s">
        <v>15</v>
      </c>
      <c r="C8" s="80">
        <f>TRUNC('[1]DENİZ İŞ-01.01.2011-31.12.2018 '!Q8*1.2373,0)</f>
        <v>2595</v>
      </c>
      <c r="D8" s="81" t="s">
        <v>14</v>
      </c>
      <c r="E8" s="80">
        <f>TRUNC(C8*1.2258,0)</f>
        <v>3180</v>
      </c>
      <c r="F8" s="81" t="s">
        <v>14</v>
      </c>
      <c r="G8" s="80">
        <f>TRUNC(E8*1.0911,0)</f>
        <v>3469</v>
      </c>
      <c r="H8" s="81" t="s">
        <v>14</v>
      </c>
      <c r="I8" s="80">
        <f>TRUNC(G8*1.362,0)</f>
        <v>4724</v>
      </c>
      <c r="J8" s="81" t="s">
        <v>14</v>
      </c>
      <c r="K8" s="80">
        <f>TRUNC(I8*2.2293,0)</f>
        <v>10531</v>
      </c>
      <c r="L8" s="81" t="s">
        <v>14</v>
      </c>
      <c r="M8" s="80">
        <f>TRUNC(K8*1.5846,0)</f>
        <v>16687</v>
      </c>
      <c r="N8" s="81" t="s">
        <v>14</v>
      </c>
    </row>
    <row r="9" spans="1:14" ht="196.5" customHeight="1" x14ac:dyDescent="0.2">
      <c r="A9" s="47"/>
      <c r="B9" s="51"/>
      <c r="C9" s="80">
        <f>TRUNC('[1]DENİZ İŞ-01.01.2011-31.12.2018 '!Q9*1.2373,0)</f>
        <v>0</v>
      </c>
      <c r="D9" s="81"/>
      <c r="E9" s="80">
        <f>TRUNC(C9*1.2373,0)</f>
        <v>0</v>
      </c>
      <c r="F9" s="81"/>
      <c r="G9" s="80">
        <f>TRUNC(E9*1.2373,0)</f>
        <v>0</v>
      </c>
      <c r="H9" s="81"/>
      <c r="I9" s="80">
        <f>TRUNC(G9*1.2373,0)</f>
        <v>0</v>
      </c>
      <c r="J9" s="81"/>
      <c r="K9" s="80">
        <f>TRUNC(I9*1.2373,0)</f>
        <v>0</v>
      </c>
      <c r="L9" s="81"/>
      <c r="M9" s="80">
        <f>TRUNC(K9*1.2373,0)</f>
        <v>0</v>
      </c>
      <c r="N9" s="81"/>
    </row>
    <row r="10" spans="1:14" ht="245.25" customHeight="1" x14ac:dyDescent="0.2">
      <c r="A10" s="6" t="s">
        <v>13</v>
      </c>
      <c r="B10" s="5" t="s">
        <v>12</v>
      </c>
      <c r="C10" s="72">
        <f>TRUNC('[1]DENİZ İŞ-01.01.2011-31.12.2018 '!Q10*1.2373,0)</f>
        <v>2595</v>
      </c>
      <c r="D10" s="72">
        <f>TRUNC('[1]DENİZ İŞ-01.01.2011-31.12.2018 '!R10*1.2373,0)</f>
        <v>0</v>
      </c>
      <c r="E10" s="72">
        <f>TRUNC(C10*1.2258,0)</f>
        <v>3180</v>
      </c>
      <c r="F10" s="72">
        <f>TRUNC(D10*1.2373,0)</f>
        <v>0</v>
      </c>
      <c r="G10" s="72">
        <f>TRUNC(E10*1.0911,0)</f>
        <v>3469</v>
      </c>
      <c r="H10" s="72">
        <f>TRUNC(F10*1.2373,0)</f>
        <v>0</v>
      </c>
      <c r="I10" s="72">
        <f>TRUNC(G10*1.362,0)</f>
        <v>4724</v>
      </c>
      <c r="J10" s="72">
        <f>TRUNC(H10*1.2373,0)</f>
        <v>0</v>
      </c>
      <c r="K10" s="72">
        <f>TRUNC(I10*2.2293,0)</f>
        <v>10531</v>
      </c>
      <c r="L10" s="72">
        <f>TRUNC(J10*1.2373,0)</f>
        <v>0</v>
      </c>
      <c r="M10" s="72">
        <f>TRUNC(K10*1.5846,0)</f>
        <v>16687</v>
      </c>
      <c r="N10" s="72">
        <f>TRUNC(L10*1.2373,0)</f>
        <v>0</v>
      </c>
    </row>
    <row r="11" spans="1:14" ht="268.5" customHeight="1" x14ac:dyDescent="0.2">
      <c r="A11" s="6" t="s">
        <v>11</v>
      </c>
      <c r="B11" s="7" t="s">
        <v>10</v>
      </c>
      <c r="C11" s="72">
        <f>TRUNC('[1]DENİZ İŞ-01.01.2011-31.12.2018 '!Q11*1.2373,0)</f>
        <v>3117</v>
      </c>
      <c r="D11" s="72">
        <f>TRUNC('[1]DENİZ İŞ-01.01.2011-31.12.2018 '!R11*1.2373,0)</f>
        <v>1</v>
      </c>
      <c r="E11" s="72">
        <f>TRUNC(C11*1.2258,0)</f>
        <v>3820</v>
      </c>
      <c r="F11" s="72">
        <f>TRUNC(D11*1.2373,0)</f>
        <v>1</v>
      </c>
      <c r="G11" s="72">
        <f>TRUNC(E11*1.0911,0)</f>
        <v>4168</v>
      </c>
      <c r="H11" s="72">
        <f>TRUNC(F11*1.2373,0)</f>
        <v>1</v>
      </c>
      <c r="I11" s="72">
        <f>TRUNC(G11*1.362,0)</f>
        <v>5676</v>
      </c>
      <c r="J11" s="72">
        <f>TRUNC(H11*1.2373,0)</f>
        <v>1</v>
      </c>
      <c r="K11" s="72">
        <f>TRUNC(I11*2.2293,0)</f>
        <v>12653</v>
      </c>
      <c r="L11" s="72">
        <f>TRUNC(J11*1.2373,0)</f>
        <v>1</v>
      </c>
      <c r="M11" s="72">
        <f>TRUNC(K11*1.5846,0)</f>
        <v>20049</v>
      </c>
      <c r="N11" s="72">
        <f>TRUNC(L11*1.2373,0)</f>
        <v>1</v>
      </c>
    </row>
    <row r="12" spans="1:14" ht="408" customHeight="1" x14ac:dyDescent="0.2">
      <c r="A12" s="39" t="s">
        <v>9</v>
      </c>
      <c r="B12" s="43" t="s">
        <v>8</v>
      </c>
      <c r="C12" s="25" t="s">
        <v>7</v>
      </c>
      <c r="D12" s="26"/>
      <c r="E12" s="25" t="s">
        <v>7</v>
      </c>
      <c r="F12" s="26"/>
      <c r="G12" s="25" t="s">
        <v>7</v>
      </c>
      <c r="H12" s="26"/>
      <c r="I12" s="25" t="s">
        <v>7</v>
      </c>
      <c r="J12" s="26"/>
      <c r="K12" s="25" t="s">
        <v>7</v>
      </c>
      <c r="L12" s="26"/>
      <c r="M12" s="25" t="s">
        <v>42</v>
      </c>
      <c r="N12" s="26"/>
    </row>
    <row r="13" spans="1:14" ht="408.75" customHeight="1" x14ac:dyDescent="0.2">
      <c r="A13" s="46"/>
      <c r="B13" s="44"/>
      <c r="C13" s="27"/>
      <c r="D13" s="28"/>
      <c r="E13" s="27"/>
      <c r="F13" s="28"/>
      <c r="G13" s="27"/>
      <c r="H13" s="28"/>
      <c r="I13" s="27"/>
      <c r="J13" s="28"/>
      <c r="K13" s="27"/>
      <c r="L13" s="28"/>
      <c r="M13" s="27"/>
      <c r="N13" s="28"/>
    </row>
    <row r="14" spans="1:14" ht="262.5" customHeight="1" x14ac:dyDescent="0.2">
      <c r="A14" s="40"/>
      <c r="B14" s="45"/>
      <c r="C14" s="29"/>
      <c r="D14" s="30"/>
      <c r="E14" s="29"/>
      <c r="F14" s="30"/>
      <c r="G14" s="29"/>
      <c r="H14" s="30"/>
      <c r="I14" s="29"/>
      <c r="J14" s="30"/>
      <c r="K14" s="29"/>
      <c r="L14" s="30"/>
      <c r="M14" s="29"/>
      <c r="N14" s="30"/>
    </row>
    <row r="15" spans="1:14" ht="174" customHeight="1" x14ac:dyDescent="0.2">
      <c r="A15" s="39" t="s">
        <v>6</v>
      </c>
      <c r="B15" s="41" t="s">
        <v>5</v>
      </c>
      <c r="C15" s="72">
        <f>TRUNC('[1]DENİZ İŞ-01.01.2011-31.12.2018 '!Q15*1.2373,0)</f>
        <v>2595</v>
      </c>
      <c r="D15" s="72">
        <f>TRUNC('[1]DENİZ İŞ-01.01.2011-31.12.2018 '!R15*1.2373,0)</f>
        <v>1</v>
      </c>
      <c r="E15" s="72">
        <f>TRUNC(C15*1.2258,0)</f>
        <v>3180</v>
      </c>
      <c r="F15" s="72">
        <f>TRUNC(D15*1.2373,0)</f>
        <v>1</v>
      </c>
      <c r="G15" s="72">
        <f>TRUNC(E15*1.0911,0)</f>
        <v>3469</v>
      </c>
      <c r="H15" s="72">
        <f>TRUNC(F15*1.2373,0)</f>
        <v>1</v>
      </c>
      <c r="I15" s="72">
        <f>TRUNC(G15*1.362,0)</f>
        <v>4724</v>
      </c>
      <c r="J15" s="72">
        <f>TRUNC(H15*1.2373,0)</f>
        <v>1</v>
      </c>
      <c r="K15" s="82">
        <f>TRUNC(I15*2.2293,0)</f>
        <v>10531</v>
      </c>
      <c r="L15" s="83">
        <f>TRUNC(J15*1.2373,0)</f>
        <v>1</v>
      </c>
      <c r="M15" s="82">
        <f>TRUNC(K15*1.5846,0)</f>
        <v>16687</v>
      </c>
      <c r="N15" s="83">
        <f>TRUNC(L15*1.2373,0)</f>
        <v>1</v>
      </c>
    </row>
    <row r="16" spans="1:14" ht="191.25" customHeight="1" x14ac:dyDescent="0.2">
      <c r="A16" s="40"/>
      <c r="B16" s="42"/>
      <c r="C16" s="72">
        <f>TRUNC('[1]DENİZ İŞ-01.01.2011-31.12.2018 '!Q16*1.2373,0)</f>
        <v>1294</v>
      </c>
      <c r="D16" s="72">
        <f>TRUNC('[1]DENİZ İŞ-01.01.2011-31.12.2018 '!R16*1.2373,0)</f>
        <v>2</v>
      </c>
      <c r="E16" s="72">
        <f>TRUNC(C16*1.2258,0)</f>
        <v>1586</v>
      </c>
      <c r="F16" s="72">
        <f>TRUNC(D16*1.2373,0)</f>
        <v>2</v>
      </c>
      <c r="G16" s="72">
        <f>TRUNC(E16*1.0911,0)</f>
        <v>1730</v>
      </c>
      <c r="H16" s="72">
        <f>TRUNC(F16*1.2373,0)</f>
        <v>2</v>
      </c>
      <c r="I16" s="72">
        <f>TRUNC(G16*1.362,0)</f>
        <v>2356</v>
      </c>
      <c r="J16" s="72">
        <f>TRUNC(H16*1.2373,0)</f>
        <v>2</v>
      </c>
      <c r="K16" s="82">
        <f>TRUNC(I16*2.2293,0)</f>
        <v>5252</v>
      </c>
      <c r="L16" s="83">
        <f>TRUNC(J16*1.2373,0)</f>
        <v>2</v>
      </c>
      <c r="M16" s="82">
        <f>TRUNC(K16*1.5846,0)</f>
        <v>8322</v>
      </c>
      <c r="N16" s="83">
        <f>TRUNC(L16*1.2373,0)</f>
        <v>2</v>
      </c>
    </row>
    <row r="17" spans="1:14" ht="229.5" customHeight="1" x14ac:dyDescent="0.2">
      <c r="A17" s="6" t="s">
        <v>4</v>
      </c>
      <c r="B17" s="5" t="s">
        <v>3</v>
      </c>
      <c r="C17" s="72">
        <f>TRUNC('[1]DENİZ İŞ-01.01.2011-31.12.2018 '!Q17*1.2373,0)</f>
        <v>1294</v>
      </c>
      <c r="D17" s="72">
        <f>TRUNC('[1]DENİZ İŞ-01.01.2011-31.12.2018 '!R17*1.2373,0)</f>
        <v>3</v>
      </c>
      <c r="E17" s="72">
        <f>TRUNC(C17*1.2258,0)</f>
        <v>1586</v>
      </c>
      <c r="F17" s="72">
        <f>TRUNC(D17*1.2373,0)</f>
        <v>3</v>
      </c>
      <c r="G17" s="72">
        <f>TRUNC(E17*1.0911,0)</f>
        <v>1730</v>
      </c>
      <c r="H17" s="72">
        <f>TRUNC(F17*1.2373,0)</f>
        <v>3</v>
      </c>
      <c r="I17" s="72">
        <f>TRUNC(G17*1.362,0)</f>
        <v>2356</v>
      </c>
      <c r="J17" s="72">
        <f>TRUNC(H17*1.2373,0)</f>
        <v>3</v>
      </c>
      <c r="K17" s="82">
        <f>TRUNC(I17*2.2293,0)</f>
        <v>5252</v>
      </c>
      <c r="L17" s="83">
        <f>TRUNC(J17*1.2373,0)</f>
        <v>3</v>
      </c>
      <c r="M17" s="82">
        <f>TRUNC(K17*1.5846,0)</f>
        <v>8322</v>
      </c>
      <c r="N17" s="83">
        <f>TRUNC(L17*1.2373,0)</f>
        <v>3</v>
      </c>
    </row>
    <row r="18" spans="1:14" ht="45.75" customHeight="1" x14ac:dyDescent="0.2">
      <c r="A18" s="17" t="s">
        <v>2</v>
      </c>
      <c r="B18" s="17"/>
    </row>
    <row r="19" spans="1:14" ht="95.25" customHeight="1" x14ac:dyDescent="0.2">
      <c r="A19" s="70" t="s">
        <v>1</v>
      </c>
      <c r="B19" s="70"/>
      <c r="C19" s="70"/>
      <c r="D19" s="70"/>
      <c r="E19" s="70"/>
      <c r="F19" s="70"/>
      <c r="G19" s="70"/>
      <c r="H19" s="70"/>
      <c r="I19" s="70"/>
      <c r="J19" s="70"/>
      <c r="K19" s="70"/>
      <c r="L19" s="70"/>
      <c r="M19" s="70"/>
      <c r="N19" s="70"/>
    </row>
    <row r="20" spans="1:14" ht="96" customHeight="1" x14ac:dyDescent="0.2">
      <c r="A20" s="84" t="s">
        <v>0</v>
      </c>
      <c r="B20" s="84"/>
      <c r="C20" s="84"/>
      <c r="D20" s="84"/>
      <c r="E20" s="84"/>
      <c r="F20" s="84"/>
      <c r="G20" s="84"/>
      <c r="H20" s="84"/>
      <c r="I20" s="84"/>
      <c r="J20" s="84"/>
      <c r="K20" s="84"/>
      <c r="L20" s="84"/>
      <c r="M20" s="84"/>
      <c r="N20" s="84"/>
    </row>
    <row r="21" spans="1:14" ht="15.95" customHeight="1" x14ac:dyDescent="0.2"/>
    <row r="22" spans="1:14" ht="15.95" customHeight="1" x14ac:dyDescent="0.2"/>
    <row r="23" spans="1:14" ht="15.95" customHeight="1" x14ac:dyDescent="0.2"/>
    <row r="24" spans="1:14" ht="15.95" customHeight="1" x14ac:dyDescent="0.2"/>
    <row r="25" spans="1:14" ht="15.95" customHeight="1" x14ac:dyDescent="0.2"/>
    <row r="26" spans="1:14" ht="15.95" customHeight="1" x14ac:dyDescent="0.2"/>
    <row r="27" spans="1:14" ht="15.95" customHeight="1" x14ac:dyDescent="0.2"/>
    <row r="28" spans="1:14" ht="15.95" customHeight="1" x14ac:dyDescent="0.2"/>
    <row r="29" spans="1:14" ht="15.95" customHeight="1" x14ac:dyDescent="0.2"/>
    <row r="30" spans="1:14" ht="15.95" customHeight="1" x14ac:dyDescent="0.2"/>
    <row r="31" spans="1:14" ht="15.95" customHeight="1" x14ac:dyDescent="0.2"/>
    <row r="32" spans="1:14" ht="15.95" customHeight="1" x14ac:dyDescent="0.2"/>
    <row r="33" spans="1:2" ht="15.95" customHeight="1" x14ac:dyDescent="0.2"/>
    <row r="34" spans="1:2" ht="15.95" customHeight="1" x14ac:dyDescent="0.2"/>
    <row r="35" spans="1:2" ht="15.95" customHeight="1" x14ac:dyDescent="0.2"/>
    <row r="36" spans="1:2" ht="124.5" customHeight="1" x14ac:dyDescent="0.2">
      <c r="A36" s="68"/>
      <c r="B36" s="68"/>
    </row>
    <row r="37" spans="1:2" ht="122.25" customHeight="1" x14ac:dyDescent="0.2">
      <c r="A37" s="68"/>
      <c r="B37" s="68"/>
    </row>
    <row r="38" spans="1:2" ht="15.95" customHeight="1" x14ac:dyDescent="0.2"/>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sheetData>
  <mergeCells count="82">
    <mergeCell ref="M17:N17"/>
    <mergeCell ref="K16:L16"/>
    <mergeCell ref="A19:N19"/>
    <mergeCell ref="A20:N20"/>
    <mergeCell ref="A36:B36"/>
    <mergeCell ref="A37:B37"/>
    <mergeCell ref="C17:D17"/>
    <mergeCell ref="E17:F17"/>
    <mergeCell ref="G17:H17"/>
    <mergeCell ref="I17:J17"/>
    <mergeCell ref="K17:L17"/>
    <mergeCell ref="A12:A14"/>
    <mergeCell ref="B12:B14"/>
    <mergeCell ref="C12:D14"/>
    <mergeCell ref="E12:F14"/>
    <mergeCell ref="G12:H14"/>
    <mergeCell ref="C16:D16"/>
    <mergeCell ref="E16:F16"/>
    <mergeCell ref="G16:H16"/>
    <mergeCell ref="A15:A16"/>
    <mergeCell ref="B15:B16"/>
    <mergeCell ref="C15:D15"/>
    <mergeCell ref="E15:F15"/>
    <mergeCell ref="G15:H15"/>
    <mergeCell ref="I15:J15"/>
    <mergeCell ref="I16:J16"/>
    <mergeCell ref="I12:J14"/>
    <mergeCell ref="C11:D11"/>
    <mergeCell ref="E11:F11"/>
    <mergeCell ref="G11:H11"/>
    <mergeCell ref="I11:J11"/>
    <mergeCell ref="M16:N16"/>
    <mergeCell ref="K12:L14"/>
    <mergeCell ref="M12:N14"/>
    <mergeCell ref="K15:L15"/>
    <mergeCell ref="M15:N15"/>
    <mergeCell ref="M10:N10"/>
    <mergeCell ref="G8:G9"/>
    <mergeCell ref="H8:H9"/>
    <mergeCell ref="I8:I9"/>
    <mergeCell ref="J8:J9"/>
    <mergeCell ref="K8:K9"/>
    <mergeCell ref="L8:L9"/>
    <mergeCell ref="E8:E9"/>
    <mergeCell ref="K11:L11"/>
    <mergeCell ref="M11:N11"/>
    <mergeCell ref="M8:M9"/>
    <mergeCell ref="N8:N9"/>
    <mergeCell ref="C10:D10"/>
    <mergeCell ref="E10:F10"/>
    <mergeCell ref="G10:H10"/>
    <mergeCell ref="I10:J10"/>
    <mergeCell ref="K10:L10"/>
    <mergeCell ref="I6:J6"/>
    <mergeCell ref="K6:L6"/>
    <mergeCell ref="M6:N6"/>
    <mergeCell ref="C7:D7"/>
    <mergeCell ref="E7:F7"/>
    <mergeCell ref="G7:H7"/>
    <mergeCell ref="I7:J7"/>
    <mergeCell ref="K7:L7"/>
    <mergeCell ref="M7:N7"/>
    <mergeCell ref="G6:H6"/>
    <mergeCell ref="A4:A7"/>
    <mergeCell ref="B4:B5"/>
    <mergeCell ref="B6:B7"/>
    <mergeCell ref="C6:D6"/>
    <mergeCell ref="E6:F6"/>
    <mergeCell ref="F8:F9"/>
    <mergeCell ref="A8:A9"/>
    <mergeCell ref="B8:B9"/>
    <mergeCell ref="C8:C9"/>
    <mergeCell ref="D8:D9"/>
    <mergeCell ref="A1:N1"/>
    <mergeCell ref="A2:A3"/>
    <mergeCell ref="B2:B3"/>
    <mergeCell ref="C2:D3"/>
    <mergeCell ref="E2:F3"/>
    <mergeCell ref="G2:H3"/>
    <mergeCell ref="I2:J3"/>
    <mergeCell ref="K2:L3"/>
    <mergeCell ref="M2:N3"/>
  </mergeCells>
  <printOptions horizontalCentered="1" verticalCentered="1"/>
  <pageMargins left="0.39370078740157483" right="0.35433070866141736" top="0.39370078740157483" bottom="0.39370078740157483" header="0" footer="0"/>
  <pageSetup paperSize="9" scale="1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DENİZ İŞ-01.01.2011-31.12.2018 </vt:lpstr>
      <vt:lpstr>DENİZ İŞ - 2019........2021 İPC</vt:lpstr>
      <vt:lpstr>DENİZ İŞ - 2022-2023-2024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Muhammed Sait Demir</cp:lastModifiedBy>
  <cp:lastPrinted>2023-01-17T13:25:34Z</cp:lastPrinted>
  <dcterms:created xsi:type="dcterms:W3CDTF">2023-01-17T08:28:46Z</dcterms:created>
  <dcterms:modified xsi:type="dcterms:W3CDTF">2024-01-25T11:41:06Z</dcterms:modified>
</cp:coreProperties>
</file>